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tabRatio="824" activeTab="5"/>
  </bookViews>
  <sheets>
    <sheet name="Titulní strana" sheetId="1" r:id="rId1"/>
    <sheet name="Soutěž družstev Brno" sheetId="2" r:id="rId2"/>
    <sheet name="Soutěž družstev JMK" sheetId="3" r:id="rId3"/>
    <sheet name="Jednotlivci Brno" sheetId="4" r:id="rId4"/>
    <sheet name="Jednotlivci JMK" sheetId="5" r:id="rId5"/>
    <sheet name="Nejlepší výkony v historii" sheetId="6" r:id="rId6"/>
  </sheets>
  <definedNames>
    <definedName name="_xlnm.Print_Area" localSheetId="5">'Nejlepší výkony v historii'!$A$1:$F$111</definedName>
    <definedName name="_xlnm.Print_Area" localSheetId="0">'Titulní strana'!$A$1:$K$29</definedName>
  </definedNames>
  <calcPr fullCalcOnLoad="1"/>
</workbook>
</file>

<file path=xl/sharedStrings.xml><?xml version="1.0" encoding="utf-8"?>
<sst xmlns="http://schemas.openxmlformats.org/spreadsheetml/2006/main" count="801" uniqueCount="312">
  <si>
    <t>Příjmení</t>
  </si>
  <si>
    <t>Jméno</t>
  </si>
  <si>
    <t>Škola</t>
  </si>
  <si>
    <t>výsledky</t>
  </si>
  <si>
    <t>body</t>
  </si>
  <si>
    <t>bodů</t>
  </si>
  <si>
    <t>celkem</t>
  </si>
  <si>
    <t>Petr</t>
  </si>
  <si>
    <t>Martin</t>
  </si>
  <si>
    <t>Sedy-lehy</t>
  </si>
  <si>
    <t>Shyby</t>
  </si>
  <si>
    <t>Trojskok</t>
  </si>
  <si>
    <t>Zdeněk</t>
  </si>
  <si>
    <t>David</t>
  </si>
  <si>
    <t>Jiří</t>
  </si>
  <si>
    <t>Jakub</t>
  </si>
  <si>
    <t>Jan</t>
  </si>
  <si>
    <t>1.</t>
  </si>
  <si>
    <t>2.</t>
  </si>
  <si>
    <t>3.</t>
  </si>
  <si>
    <t>7.</t>
  </si>
  <si>
    <t>10.</t>
  </si>
  <si>
    <t>11.</t>
  </si>
  <si>
    <t>8.</t>
  </si>
  <si>
    <t>9.</t>
  </si>
  <si>
    <t>4.</t>
  </si>
  <si>
    <t>5.</t>
  </si>
  <si>
    <t>6.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</si>
  <si>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</si>
  <si>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</si>
  <si>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</si>
  <si>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</si>
  <si>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</si>
  <si>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</si>
  <si>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</si>
  <si>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</si>
  <si>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</si>
  <si>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</si>
  <si>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</si>
  <si>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Tomáš</t>
  </si>
  <si>
    <t>KOTLÍK</t>
  </si>
  <si>
    <t>23.</t>
  </si>
  <si>
    <t>24.</t>
  </si>
  <si>
    <t>25.</t>
  </si>
  <si>
    <t>26.</t>
  </si>
  <si>
    <t>27.</t>
  </si>
  <si>
    <t>28.</t>
  </si>
  <si>
    <t>Pořadí</t>
  </si>
  <si>
    <t>BARTOŠ</t>
  </si>
  <si>
    <t>Dušan</t>
  </si>
  <si>
    <t>Šplh</t>
  </si>
  <si>
    <t>Rok narození</t>
  </si>
  <si>
    <t>PRUKNER</t>
  </si>
  <si>
    <t>Filip</t>
  </si>
  <si>
    <t>KUCHAŘÍK</t>
  </si>
  <si>
    <t>ZŠ Školní Bučovice</t>
  </si>
  <si>
    <t>ZŠ Blažkova Brno</t>
  </si>
  <si>
    <t>ZŠ Milénova Brno</t>
  </si>
  <si>
    <t>ZŠ Horácké nám. Brno</t>
  </si>
  <si>
    <t>ZŠ Mutěnická Brno</t>
  </si>
  <si>
    <t>Lambert</t>
  </si>
  <si>
    <t>ZŠ Purkyňova Vyškov</t>
  </si>
  <si>
    <t>cm</t>
  </si>
  <si>
    <t>SHYBY</t>
  </si>
  <si>
    <t>ROŠKO</t>
  </si>
  <si>
    <t>ZŠ Vejrostova Brno</t>
  </si>
  <si>
    <t>opak.</t>
  </si>
  <si>
    <t>SEDY - LEHY bez opory nohou na 30s.</t>
  </si>
  <si>
    <t>VÝSLEDKOVÁ LISTINA</t>
  </si>
  <si>
    <t>Datum:</t>
  </si>
  <si>
    <t>Místo:</t>
  </si>
  <si>
    <t xml:space="preserve">Čísla v pořadí udávají:  </t>
  </si>
  <si>
    <t>Bodování disciplín:</t>
  </si>
  <si>
    <t>Poznámka:</t>
  </si>
  <si>
    <t>2. do soutěže družstev se sčítají celkové body čtyřboje tří nejlepších závodníků družstva v soutěži jednotlivců,</t>
  </si>
  <si>
    <t>Radek</t>
  </si>
  <si>
    <t>Josef</t>
  </si>
  <si>
    <t>Marek</t>
  </si>
  <si>
    <t xml:space="preserve">šplh = dle tabulky ; trojskok snožmo = 0m-3m = 0 bodů, od 3m - 6,5m za každých 10cm = 1 bod, </t>
  </si>
  <si>
    <t xml:space="preserve"> od 6,5m výše za každých 10cm = 2 body ; 1 shyb = 3,5 bodu ; 1 sed-leh = 2,25 bodu</t>
  </si>
  <si>
    <t xml:space="preserve"> 1. při rovnosti celkových bodů dvou nebo více závodníků rozhoduje o jejich pořadí výkon :</t>
  </si>
  <si>
    <t>a) ve šplhu na laně                       b) ve shybu</t>
  </si>
  <si>
    <t>c) v sedu - lehu bez opory             d) v trojskoku snožmo</t>
  </si>
  <si>
    <t xml:space="preserve">    v případě tříčlenného družstva bodují všichni tři. V případě rovnosti bodů dvou nebo více družstev rozhoduje o </t>
  </si>
  <si>
    <t xml:space="preserve">    jejich lepším pořadí nižší součet umístění tří nejlepších závodníků družstva ze soutěže jednotlivců.</t>
  </si>
  <si>
    <t xml:space="preserve">    Pokud je i součet tří závodníků stejný, rozhodne o pořadí družstev umístění nejlepšího závodníka těchto </t>
  </si>
  <si>
    <t xml:space="preserve">    družstev ze soutěže jednotlivců.</t>
  </si>
  <si>
    <t>HANÁČEK</t>
  </si>
  <si>
    <t>PETR</t>
  </si>
  <si>
    <t>ZŠ Veverská Bitýška</t>
  </si>
  <si>
    <t xml:space="preserve">ročník narození, výkony ve šplhu na laně, v trojskoku snožmo,počet shybů </t>
  </si>
  <si>
    <t>počet sedů - lehů bez opory nohou na 30 sekund a celkový počet bodů</t>
  </si>
  <si>
    <t>Asociace školních sportovních klubů České republiky</t>
  </si>
  <si>
    <t>ŠPLH NA LANĚ BEZ PŘÍRAZU NOHOU</t>
  </si>
  <si>
    <t>TROJSKOK SNOŽMO Z MÍSTA</t>
  </si>
  <si>
    <t>Nejlepší výkony v historii soutěže</t>
  </si>
  <si>
    <t>Richard</t>
  </si>
  <si>
    <t>Mimo soutěž:</t>
  </si>
  <si>
    <t>Body</t>
  </si>
  <si>
    <t>IVIČIČ</t>
  </si>
  <si>
    <t>ZŠ Židlochovice</t>
  </si>
  <si>
    <t>NAVRÁTIL</t>
  </si>
  <si>
    <r>
      <t xml:space="preserve">                                      </t>
    </r>
    <r>
      <rPr>
        <b/>
        <sz val="14"/>
        <rFont val="Arial CE"/>
        <family val="0"/>
      </rPr>
      <t xml:space="preserve"> </t>
    </r>
    <r>
      <rPr>
        <b/>
        <u val="single"/>
        <sz val="14"/>
        <rFont val="Arial CE"/>
        <family val="0"/>
      </rPr>
      <t>SILOVÝ ČTYŘBOJ</t>
    </r>
    <r>
      <rPr>
        <b/>
        <sz val="10"/>
        <rFont val="Arial CE"/>
        <family val="0"/>
      </rPr>
      <t xml:space="preserve"> </t>
    </r>
  </si>
  <si>
    <t>Alois</t>
  </si>
  <si>
    <t>ZŠ Horácké náměstí Brno</t>
  </si>
  <si>
    <t>Gymnázium Vejrostova Brno</t>
  </si>
  <si>
    <t>Michael</t>
  </si>
  <si>
    <t>ZŠ Horácké náměstí, Brno</t>
  </si>
  <si>
    <t xml:space="preserve">URBÁNEK </t>
  </si>
  <si>
    <t>HANZLÍČEK</t>
  </si>
  <si>
    <t>PROKEŠ</t>
  </si>
  <si>
    <t>DÁŇA</t>
  </si>
  <si>
    <t>HRADECKÝ</t>
  </si>
  <si>
    <t>JANALÍK</t>
  </si>
  <si>
    <t>REISER</t>
  </si>
  <si>
    <t>ZŠ Rousínov</t>
  </si>
  <si>
    <t>VOJTEK</t>
  </si>
  <si>
    <t>1.-3.</t>
  </si>
  <si>
    <t>KALÁB</t>
  </si>
  <si>
    <t>.</t>
  </si>
  <si>
    <t>Patrik</t>
  </si>
  <si>
    <t>OBHLÍDAL</t>
  </si>
  <si>
    <t>vteřin</t>
  </si>
  <si>
    <t>Ondřej</t>
  </si>
  <si>
    <t>29.</t>
  </si>
  <si>
    <t>30.</t>
  </si>
  <si>
    <t>Biskupské gymnázium Brno</t>
  </si>
  <si>
    <t>BRYCH</t>
  </si>
  <si>
    <t>MALEC</t>
  </si>
  <si>
    <t>ZŠ Šlapanice</t>
  </si>
  <si>
    <t>31.</t>
  </si>
  <si>
    <t>Pavel</t>
  </si>
  <si>
    <t xml:space="preserve">                                   základních škol a víceletých gymnázií</t>
  </si>
  <si>
    <t>PRAGAČ</t>
  </si>
  <si>
    <t>KOKEŠ</t>
  </si>
  <si>
    <t>6.-7.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</si>
  <si>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</si>
  <si>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</si>
  <si>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</si>
  <si>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</si>
  <si>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</si>
  <si>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</si>
  <si>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</si>
  <si>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</si>
  <si>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</si>
  <si>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</si>
  <si>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</si>
  <si>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</si>
  <si>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</si>
  <si>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</si>
  <si>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</si>
  <si>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</si>
  <si>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</si>
  <si>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ZŠ Střelice</t>
  </si>
  <si>
    <t>Gymnázium INTEGRA Brno</t>
  </si>
  <si>
    <t>Albert</t>
  </si>
  <si>
    <t xml:space="preserve">MASLO </t>
  </si>
  <si>
    <t>BOUZEK</t>
  </si>
  <si>
    <t xml:space="preserve">NEČAS </t>
  </si>
  <si>
    <t>ŠVEC</t>
  </si>
  <si>
    <t>KASAL</t>
  </si>
  <si>
    <t>LORENC</t>
  </si>
  <si>
    <t>ZŠ Rajhrad</t>
  </si>
  <si>
    <t>ZŠ Kneslova Brno</t>
  </si>
  <si>
    <t>Mimo soutěž</t>
  </si>
  <si>
    <t>49.</t>
  </si>
  <si>
    <t>50.</t>
  </si>
  <si>
    <t>51.</t>
  </si>
  <si>
    <t>PLESKA</t>
  </si>
  <si>
    <t>FOLK</t>
  </si>
  <si>
    <t>ZŠ nám. 28.října Brno</t>
  </si>
  <si>
    <t xml:space="preserve">ŠVEC </t>
  </si>
  <si>
    <t>Střední škola polytechnická Brno, Jílová, příspěvková organizace ve spolupráci s OR Brno - město a JIM KR Asociace školních sportovních klubů ČR</t>
  </si>
  <si>
    <t>tělocvična SŠ polytechnické na Jílové 36g v Brně</t>
  </si>
  <si>
    <t xml:space="preserve">        Mgr. Michal Píška</t>
  </si>
  <si>
    <t>A. Soutěž družstev - přebor města Brna</t>
  </si>
  <si>
    <t>A. Soutěž družstev - přebor JMK</t>
  </si>
  <si>
    <t>B.  Soutěž jednotlivců - přebor JMK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</si>
  <si>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</si>
  <si>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</si>
  <si>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</si>
  <si>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</si>
  <si>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</si>
  <si>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</si>
  <si>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</si>
  <si>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</si>
  <si>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</si>
  <si>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</si>
  <si>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</si>
  <si>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</si>
  <si>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</si>
  <si>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</si>
  <si>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</si>
  <si>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</si>
  <si>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</si>
  <si>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</si>
  <si>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</si>
  <si>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</si>
  <si>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</si>
  <si>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B.  Soutěž jednotlivců - přebor Brna</t>
  </si>
  <si>
    <t>vedoucí soutěže</t>
  </si>
  <si>
    <t>Luděk</t>
  </si>
  <si>
    <t>Václav</t>
  </si>
  <si>
    <t>BIGY Barvičova Brno</t>
  </si>
  <si>
    <t>3.-5.</t>
  </si>
  <si>
    <t>MAGULA</t>
  </si>
  <si>
    <t xml:space="preserve">REGULI </t>
  </si>
  <si>
    <t>REGULI</t>
  </si>
  <si>
    <t xml:space="preserve">     7.-11.</t>
  </si>
  <si>
    <t xml:space="preserve">7.-11. </t>
  </si>
  <si>
    <t>7.-11.</t>
  </si>
  <si>
    <t>ČUMPELÍK</t>
  </si>
  <si>
    <t xml:space="preserve">ZŠ Střelice </t>
  </si>
  <si>
    <t xml:space="preserve">ZŠ Milénova Brno </t>
  </si>
  <si>
    <t xml:space="preserve">ZŠ Vejrostova Brno </t>
  </si>
  <si>
    <t>8.-12.</t>
  </si>
  <si>
    <t>NOVOTNÝ</t>
  </si>
  <si>
    <t>6.-12.</t>
  </si>
  <si>
    <t>NEKUDA</t>
  </si>
  <si>
    <t>Rekordy jsou evidovány od roku 1996 až do 5.12.2018</t>
  </si>
  <si>
    <t>ZŠ a MŠ Ostrovačice</t>
  </si>
  <si>
    <t>ZŠ Milénova Brno "B"</t>
  </si>
  <si>
    <t>ZŠ Brno Hudcova</t>
  </si>
  <si>
    <t>ZŠ Svážná</t>
  </si>
  <si>
    <t>ZŠ Milénova A</t>
  </si>
  <si>
    <t>ZŠ Milénova B</t>
  </si>
  <si>
    <t>ZŠ Hudcova</t>
  </si>
  <si>
    <t>13.prosince 2023</t>
  </si>
  <si>
    <t>ZŠ Jana Babáka Brno</t>
  </si>
  <si>
    <t>ZŠ a MŠ Ostrovačíce</t>
  </si>
  <si>
    <t>ZŠ Janouškova</t>
  </si>
  <si>
    <t>BIGY Brno</t>
  </si>
  <si>
    <t>Gabriš</t>
  </si>
  <si>
    <t>Jílek</t>
  </si>
  <si>
    <t>Eda</t>
  </si>
  <si>
    <t>Doskočil</t>
  </si>
  <si>
    <t>Nečas</t>
  </si>
  <si>
    <t>Michal</t>
  </si>
  <si>
    <t xml:space="preserve">Bílý </t>
  </si>
  <si>
    <t>Sýkora</t>
  </si>
  <si>
    <t>Muller</t>
  </si>
  <si>
    <t>Tobias</t>
  </si>
  <si>
    <t>Láník</t>
  </si>
  <si>
    <t>Štěpán</t>
  </si>
  <si>
    <t>Janoušek</t>
  </si>
  <si>
    <t>Matěj</t>
  </si>
  <si>
    <t>Suss</t>
  </si>
  <si>
    <t>Wagner</t>
  </si>
  <si>
    <t>Adam</t>
  </si>
  <si>
    <t>Koblížek</t>
  </si>
  <si>
    <t>Vít</t>
  </si>
  <si>
    <t>Rozsypal</t>
  </si>
  <si>
    <t>Halas</t>
  </si>
  <si>
    <t>Fuka</t>
  </si>
  <si>
    <t>Pilát</t>
  </si>
  <si>
    <t>Dominik</t>
  </si>
  <si>
    <t>Valach</t>
  </si>
  <si>
    <t>Tesař</t>
  </si>
  <si>
    <t>Jan jednotl.</t>
  </si>
  <si>
    <t>Pelikán</t>
  </si>
  <si>
    <t>Přemek</t>
  </si>
  <si>
    <t>Ulbrich</t>
  </si>
  <si>
    <t>Žídek</t>
  </si>
  <si>
    <t>Kryštof</t>
  </si>
  <si>
    <t>Krtička</t>
  </si>
  <si>
    <t xml:space="preserve">Jan  </t>
  </si>
  <si>
    <t>Oliver</t>
  </si>
  <si>
    <t>Tomeš</t>
  </si>
  <si>
    <t>Černý</t>
  </si>
  <si>
    <t>ZŠ Milénova Brno "A"</t>
  </si>
  <si>
    <t>ZŠ Jana Babáka</t>
  </si>
  <si>
    <t>přeboru Brna a JIM kraje v soutěži SILOVÝ ČTYŘBOJ ZŠ a víceletých gymnázií</t>
  </si>
  <si>
    <t>ZŠ Pozořice "A"</t>
  </si>
  <si>
    <t>ZŠ Pozořice "B"</t>
  </si>
  <si>
    <t>Slavíček</t>
  </si>
  <si>
    <t>Buzek</t>
  </si>
  <si>
    <t>Procházka</t>
  </si>
  <si>
    <t>Krč</t>
  </si>
  <si>
    <t>Vojtěch</t>
  </si>
  <si>
    <t>Matiašovic</t>
  </si>
  <si>
    <t>Brzobohatý</t>
  </si>
  <si>
    <t>Kupčík</t>
  </si>
  <si>
    <t xml:space="preserve">Císař </t>
  </si>
  <si>
    <t>Daniel</t>
  </si>
  <si>
    <t>Hrazdil</t>
  </si>
  <si>
    <t>Pavelka</t>
  </si>
  <si>
    <t>Nováček</t>
  </si>
  <si>
    <t>Maxim</t>
  </si>
  <si>
    <t>ZŠ Jihomoravské náměstí</t>
  </si>
  <si>
    <t>Alex</t>
  </si>
  <si>
    <t>Velčev</t>
  </si>
  <si>
    <t>Ščerbej</t>
  </si>
  <si>
    <t>Faltýnek</t>
  </si>
  <si>
    <t>Šimon</t>
  </si>
  <si>
    <t>Mikuláš</t>
  </si>
  <si>
    <t>Stejskal</t>
  </si>
  <si>
    <t>Šubt</t>
  </si>
  <si>
    <t>Neklapil</t>
  </si>
  <si>
    <t>Fukan</t>
  </si>
  <si>
    <t>Kepák</t>
  </si>
  <si>
    <t>Pecha</t>
  </si>
  <si>
    <t>Flégl</t>
  </si>
  <si>
    <t>Matěj jednotl.</t>
  </si>
  <si>
    <t xml:space="preserve">ZŠ Vejrostova </t>
  </si>
  <si>
    <t>Antonín</t>
  </si>
  <si>
    <t>Střeštík</t>
  </si>
  <si>
    <t>Kazda</t>
  </si>
  <si>
    <t>Hýbak</t>
  </si>
  <si>
    <t>Struž</t>
  </si>
  <si>
    <t>Jakub jednotl</t>
  </si>
  <si>
    <t>Kryštof jednotl.</t>
  </si>
  <si>
    <t>Švestka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</si>
</sst>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;[Red]0"/>
    <numFmt numFmtId="167" formatCode="0.0"/>
    <numFmt numFmtId="168" formatCode="0.0E+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</numFmts>
  <fonts count="58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u val="single"/>
      <sz val="18"/>
      <name val="Arial CE"/>
      <family val="2"/>
    </font>
    <font>
      <b/>
      <sz val="14"/>
      <name val="Arial CE"/>
      <family val="2"/>
    </font>
    <font>
      <u val="single"/>
      <sz val="14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b/>
      <u val="single"/>
      <sz val="20"/>
      <name val="Arial CE"/>
      <family val="2"/>
    </font>
    <font>
      <u val="single"/>
      <sz val="10"/>
      <name val="Arial CE"/>
      <family val="2"/>
    </font>
    <font>
      <sz val="10"/>
      <color indexed="10"/>
      <name val="Arial CE"/>
      <family val="0"/>
    </font>
    <font>
      <sz val="14"/>
      <name val="Arial CE"/>
      <family val="0"/>
    </font>
    <font>
      <sz val="8"/>
      <name val="Arial CE"/>
      <family val="0"/>
    </font>
    <font>
      <sz val="12"/>
      <name val="Arial CE"/>
      <family val="0"/>
    </font>
    <font>
      <b/>
      <u val="single"/>
      <sz val="12"/>
      <name val="Arial CE"/>
      <family val="0"/>
    </font>
    <font>
      <b/>
      <u val="single"/>
      <sz val="18"/>
      <name val="Arial CE"/>
      <family val="0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b/>
      <sz val="11"/>
      <name val="Arial CE"/>
      <family val="0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4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2" borderId="0" applyNumberFormat="0" applyBorder="0" applyAlignment="0" applyProtection="0"/>
    <xf numFmtId="0" fontId="52" fillId="23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4" borderId="8" applyNumberFormat="0" applyAlignment="0" applyProtection="0"/>
    <xf numFmtId="0" fontId="55" fillId="25" borderId="8" applyNumberFormat="0" applyAlignment="0" applyProtection="0"/>
    <xf numFmtId="0" fontId="56" fillId="25" borderId="9" applyNumberFormat="0" applyAlignment="0" applyProtection="0"/>
    <xf numFmtId="0" fontId="57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</cellStyleXfs>
  <cellXfs count="3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67" fontId="1" fillId="0" borderId="0" xfId="0" applyNumberFormat="1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" fontId="0" fillId="0" borderId="0" xfId="0" applyNumberFormat="1" applyBorder="1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167" fontId="1" fillId="0" borderId="11" xfId="0" applyNumberFormat="1" applyFont="1" applyBorder="1" applyAlignment="1" applyProtection="1">
      <alignment horizontal="center"/>
      <protection locked="0"/>
    </xf>
    <xf numFmtId="167" fontId="0" fillId="0" borderId="0" xfId="0" applyNumberFormat="1" applyBorder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" fontId="1" fillId="0" borderId="12" xfId="0" applyNumberFormat="1" applyFont="1" applyBorder="1" applyAlignment="1" applyProtection="1">
      <alignment horizontal="center"/>
      <protection locked="0"/>
    </xf>
    <xf numFmtId="1" fontId="1" fillId="0" borderId="13" xfId="0" applyNumberFormat="1" applyFont="1" applyBorder="1" applyAlignment="1" applyProtection="1">
      <alignment horizontal="center"/>
      <protection locked="0"/>
    </xf>
    <xf numFmtId="167" fontId="1" fillId="0" borderId="0" xfId="0" applyNumberFormat="1" applyFont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7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167" fontId="1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2" fontId="9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left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2" fontId="1" fillId="0" borderId="12" xfId="0" applyNumberFormat="1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 locked="0"/>
    </xf>
    <xf numFmtId="0" fontId="7" fillId="0" borderId="0" xfId="0" applyFont="1" applyAlignment="1">
      <alignment horizontal="center"/>
    </xf>
    <xf numFmtId="0" fontId="5" fillId="0" borderId="0" xfId="0" applyFont="1" applyBorder="1" applyAlignment="1" applyProtection="1">
      <alignment/>
      <protection locked="0"/>
    </xf>
    <xf numFmtId="2" fontId="5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Border="1" applyAlignment="1" applyProtection="1">
      <alignment/>
      <protection locked="0"/>
    </xf>
    <xf numFmtId="167" fontId="1" fillId="0" borderId="0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1" fontId="1" fillId="0" borderId="0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/>
      <protection/>
    </xf>
    <xf numFmtId="2" fontId="5" fillId="0" borderId="0" xfId="0" applyNumberFormat="1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/>
      <protection locked="0"/>
    </xf>
    <xf numFmtId="0" fontId="1" fillId="0" borderId="20" xfId="0" applyFont="1" applyBorder="1" applyAlignment="1" applyProtection="1">
      <alignment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1" fontId="1" fillId="0" borderId="23" xfId="0" applyNumberFormat="1" applyFont="1" applyBorder="1" applyAlignment="1" applyProtection="1">
      <alignment horizontal="center"/>
      <protection locked="0"/>
    </xf>
    <xf numFmtId="1" fontId="1" fillId="0" borderId="24" xfId="0" applyNumberFormat="1" applyFont="1" applyBorder="1" applyAlignment="1" applyProtection="1">
      <alignment horizontal="center"/>
      <protection locked="0"/>
    </xf>
    <xf numFmtId="167" fontId="1" fillId="0" borderId="14" xfId="0" applyNumberFormat="1" applyFont="1" applyBorder="1" applyAlignment="1" applyProtection="1">
      <alignment horizontal="center"/>
      <protection locked="0"/>
    </xf>
    <xf numFmtId="167" fontId="1" fillId="0" borderId="25" xfId="0" applyNumberFormat="1" applyFont="1" applyBorder="1" applyAlignment="1" applyProtection="1">
      <alignment horizontal="center"/>
      <protection locked="0"/>
    </xf>
    <xf numFmtId="0" fontId="5" fillId="0" borderId="26" xfId="0" applyFont="1" applyBorder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center"/>
      <protection locked="0"/>
    </xf>
    <xf numFmtId="0" fontId="5" fillId="0" borderId="28" xfId="0" applyFont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11" fillId="0" borderId="0" xfId="0" applyFont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5" fillId="0" borderId="17" xfId="0" applyFont="1" applyBorder="1" applyAlignment="1">
      <alignment horizontal="center"/>
    </xf>
    <xf numFmtId="0" fontId="0" fillId="0" borderId="29" xfId="0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167" fontId="1" fillId="0" borderId="29" xfId="0" applyNumberFormat="1" applyFont="1" applyBorder="1" applyAlignment="1" applyProtection="1">
      <alignment horizontal="center"/>
      <protection locked="0"/>
    </xf>
    <xf numFmtId="2" fontId="1" fillId="0" borderId="29" xfId="0" applyNumberFormat="1" applyFont="1" applyBorder="1" applyAlignment="1" applyProtection="1">
      <alignment horizontal="center"/>
      <protection locked="0"/>
    </xf>
    <xf numFmtId="1" fontId="1" fillId="0" borderId="29" xfId="0" applyNumberFormat="1" applyFont="1" applyBorder="1" applyAlignment="1" applyProtection="1">
      <alignment horizontal="center"/>
      <protection locked="0"/>
    </xf>
    <xf numFmtId="1" fontId="0" fillId="0" borderId="29" xfId="0" applyNumberFormat="1" applyBorder="1" applyAlignment="1" applyProtection="1">
      <alignment horizontal="center"/>
      <protection/>
    </xf>
    <xf numFmtId="2" fontId="1" fillId="0" borderId="29" xfId="0" applyNumberFormat="1" applyFont="1" applyBorder="1" applyAlignment="1" applyProtection="1">
      <alignment horizontal="center"/>
      <protection/>
    </xf>
    <xf numFmtId="167" fontId="41" fillId="0" borderId="30" xfId="15" applyNumberFormat="1" applyFill="1" applyBorder="1" applyAlignment="1" applyProtection="1">
      <alignment horizontal="center"/>
      <protection locked="0"/>
    </xf>
    <xf numFmtId="2" fontId="41" fillId="0" borderId="31" xfId="16" applyNumberFormat="1" applyFill="1" applyBorder="1" applyAlignment="1" applyProtection="1">
      <alignment horizontal="center"/>
      <protection locked="0"/>
    </xf>
    <xf numFmtId="1" fontId="41" fillId="0" borderId="31" xfId="17" applyNumberFormat="1" applyFill="1" applyBorder="1" applyAlignment="1" applyProtection="1">
      <alignment horizontal="center"/>
      <protection locked="0"/>
    </xf>
    <xf numFmtId="1" fontId="41" fillId="0" borderId="32" xfId="20" applyNumberFormat="1" applyFill="1" applyBorder="1" applyAlignment="1" applyProtection="1">
      <alignment horizontal="center"/>
      <protection locked="0"/>
    </xf>
    <xf numFmtId="1" fontId="0" fillId="0" borderId="33" xfId="0" applyNumberFormat="1" applyFont="1" applyFill="1" applyBorder="1" applyAlignment="1" applyProtection="1">
      <alignment horizontal="center"/>
      <protection/>
    </xf>
    <xf numFmtId="1" fontId="0" fillId="0" borderId="31" xfId="0" applyNumberFormat="1" applyFont="1" applyFill="1" applyBorder="1" applyAlignment="1" applyProtection="1">
      <alignment horizontal="center"/>
      <protection/>
    </xf>
    <xf numFmtId="1" fontId="0" fillId="0" borderId="34" xfId="0" applyNumberFormat="1" applyFont="1" applyFill="1" applyBorder="1" applyAlignment="1" applyProtection="1">
      <alignment horizontal="center"/>
      <protection/>
    </xf>
    <xf numFmtId="2" fontId="41" fillId="0" borderId="18" xfId="23" applyNumberFormat="1" applyFill="1" applyBorder="1" applyAlignment="1" applyProtection="1">
      <alignment horizontal="center"/>
      <protection/>
    </xf>
    <xf numFmtId="2" fontId="41" fillId="0" borderId="35" xfId="16" applyNumberFormat="1" applyFill="1" applyBorder="1" applyAlignment="1" applyProtection="1">
      <alignment horizontal="center"/>
      <protection locked="0"/>
    </xf>
    <xf numFmtId="1" fontId="41" fillId="0" borderId="36" xfId="17" applyNumberFormat="1" applyFill="1" applyBorder="1" applyAlignment="1" applyProtection="1">
      <alignment horizontal="center"/>
      <protection locked="0"/>
    </xf>
    <xf numFmtId="167" fontId="41" fillId="0" borderId="37" xfId="15" applyNumberFormat="1" applyFill="1" applyBorder="1" applyAlignment="1" applyProtection="1">
      <alignment horizontal="center"/>
      <protection locked="0"/>
    </xf>
    <xf numFmtId="2" fontId="41" fillId="0" borderId="38" xfId="16" applyNumberFormat="1" applyFill="1" applyBorder="1" applyAlignment="1" applyProtection="1">
      <alignment horizontal="center"/>
      <protection locked="0"/>
    </xf>
    <xf numFmtId="1" fontId="41" fillId="0" borderId="38" xfId="17" applyNumberFormat="1" applyFill="1" applyBorder="1" applyAlignment="1" applyProtection="1">
      <alignment horizontal="center"/>
      <protection locked="0"/>
    </xf>
    <xf numFmtId="1" fontId="41" fillId="0" borderId="39" xfId="20" applyNumberFormat="1" applyFill="1" applyBorder="1" applyAlignment="1" applyProtection="1">
      <alignment horizontal="center"/>
      <protection locked="0"/>
    </xf>
    <xf numFmtId="2" fontId="41" fillId="0" borderId="25" xfId="23" applyNumberFormat="1" applyFill="1" applyBorder="1" applyAlignment="1" applyProtection="1">
      <alignment horizontal="center"/>
      <protection/>
    </xf>
    <xf numFmtId="1" fontId="0" fillId="0" borderId="40" xfId="0" applyNumberForma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17" fillId="0" borderId="0" xfId="0" applyFont="1" applyFill="1" applyBorder="1" applyAlignment="1" applyProtection="1">
      <alignment horizontal="left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12" fillId="0" borderId="42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 applyProtection="1">
      <alignment horizontal="left"/>
      <protection locked="0"/>
    </xf>
    <xf numFmtId="0" fontId="5" fillId="0" borderId="42" xfId="0" applyFont="1" applyBorder="1" applyAlignment="1">
      <alignment/>
    </xf>
    <xf numFmtId="0" fontId="18" fillId="0" borderId="0" xfId="30" applyFont="1" applyFill="1" applyBorder="1" applyAlignment="1" applyProtection="1">
      <alignment horizontal="left"/>
      <protection locked="0"/>
    </xf>
    <xf numFmtId="0" fontId="18" fillId="0" borderId="0" xfId="29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17" fillId="0" borderId="0" xfId="32" applyFont="1" applyFill="1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1" fontId="0" fillId="0" borderId="47" xfId="0" applyNumberFormat="1" applyFill="1" applyBorder="1" applyAlignment="1" applyProtection="1">
      <alignment horizontal="center"/>
      <protection/>
    </xf>
    <xf numFmtId="1" fontId="0" fillId="0" borderId="48" xfId="0" applyNumberFormat="1" applyFill="1" applyBorder="1" applyAlignment="1" applyProtection="1">
      <alignment horizontal="center"/>
      <protection/>
    </xf>
    <xf numFmtId="0" fontId="0" fillId="0" borderId="49" xfId="0" applyFont="1" applyBorder="1" applyAlignment="1" applyProtection="1">
      <alignment horizontal="center"/>
      <protection locked="0"/>
    </xf>
    <xf numFmtId="0" fontId="0" fillId="0" borderId="39" xfId="0" applyFont="1" applyFill="1" applyBorder="1" applyAlignment="1" applyProtection="1">
      <alignment horizontal="center"/>
      <protection locked="0"/>
    </xf>
    <xf numFmtId="0" fontId="19" fillId="0" borderId="39" xfId="28" applyFont="1" applyFill="1" applyBorder="1" applyAlignment="1" applyProtection="1">
      <alignment horizontal="center"/>
      <protection locked="0"/>
    </xf>
    <xf numFmtId="0" fontId="19" fillId="0" borderId="39" xfId="30" applyFont="1" applyFill="1" applyBorder="1" applyAlignment="1" applyProtection="1">
      <alignment horizontal="center"/>
      <protection locked="0"/>
    </xf>
    <xf numFmtId="0" fontId="0" fillId="0" borderId="50" xfId="0" applyFont="1" applyBorder="1" applyAlignment="1" applyProtection="1">
      <alignment horizontal="center"/>
      <protection locked="0"/>
    </xf>
    <xf numFmtId="0" fontId="0" fillId="0" borderId="51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/>
      <protection locked="0"/>
    </xf>
    <xf numFmtId="0" fontId="0" fillId="0" borderId="52" xfId="0" applyFont="1" applyBorder="1" applyAlignment="1" applyProtection="1">
      <alignment horizontal="center"/>
      <protection locked="0"/>
    </xf>
    <xf numFmtId="0" fontId="0" fillId="0" borderId="53" xfId="0" applyFont="1" applyBorder="1" applyAlignment="1" applyProtection="1">
      <alignment horizontal="center"/>
      <protection locked="0"/>
    </xf>
    <xf numFmtId="0" fontId="0" fillId="0" borderId="54" xfId="0" applyFont="1" applyBorder="1" applyAlignment="1" applyProtection="1">
      <alignment horizontal="center"/>
      <protection locked="0"/>
    </xf>
    <xf numFmtId="0" fontId="0" fillId="0" borderId="55" xfId="0" applyFont="1" applyBorder="1" applyAlignment="1" applyProtection="1">
      <alignment horizontal="center"/>
      <protection locked="0"/>
    </xf>
    <xf numFmtId="2" fontId="19" fillId="0" borderId="14" xfId="23" applyNumberFormat="1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/>
      <protection locked="0"/>
    </xf>
    <xf numFmtId="0" fontId="19" fillId="0" borderId="10" xfId="30" applyFont="1" applyFill="1" applyBorder="1" applyAlignment="1" applyProtection="1">
      <alignment/>
      <protection locked="0"/>
    </xf>
    <xf numFmtId="0" fontId="0" fillId="0" borderId="27" xfId="0" applyFont="1" applyBorder="1" applyAlignment="1" applyProtection="1">
      <alignment horizontal="center"/>
      <protection locked="0"/>
    </xf>
    <xf numFmtId="2" fontId="19" fillId="0" borderId="42" xfId="23" applyNumberFormat="1" applyFont="1" applyFill="1" applyBorder="1" applyAlignment="1" applyProtection="1">
      <alignment horizontal="center"/>
      <protection/>
    </xf>
    <xf numFmtId="1" fontId="0" fillId="0" borderId="56" xfId="0" applyNumberFormat="1" applyFill="1" applyBorder="1" applyAlignment="1" applyProtection="1">
      <alignment horizontal="center"/>
      <protection/>
    </xf>
    <xf numFmtId="1" fontId="0" fillId="0" borderId="57" xfId="0" applyNumberFormat="1" applyFill="1" applyBorder="1" applyAlignment="1" applyProtection="1">
      <alignment horizontal="center"/>
      <protection/>
    </xf>
    <xf numFmtId="1" fontId="0" fillId="0" borderId="58" xfId="0" applyNumberFormat="1" applyFill="1" applyBorder="1" applyAlignment="1" applyProtection="1">
      <alignment horizontal="center"/>
      <protection/>
    </xf>
    <xf numFmtId="0" fontId="18" fillId="0" borderId="28" xfId="0" applyFont="1" applyFill="1" applyBorder="1" applyAlignment="1" applyProtection="1">
      <alignment horizontal="left"/>
      <protection locked="0"/>
    </xf>
    <xf numFmtId="0" fontId="5" fillId="0" borderId="28" xfId="0" applyFont="1" applyFill="1" applyBorder="1" applyAlignment="1" applyProtection="1">
      <alignment horizontal="center"/>
      <protection locked="0"/>
    </xf>
    <xf numFmtId="2" fontId="5" fillId="0" borderId="59" xfId="0" applyNumberFormat="1" applyFont="1" applyFill="1" applyBorder="1" applyAlignment="1">
      <alignment/>
    </xf>
    <xf numFmtId="0" fontId="5" fillId="0" borderId="25" xfId="0" applyFont="1" applyFill="1" applyBorder="1" applyAlignment="1" applyProtection="1">
      <alignment horizontal="center"/>
      <protection locked="0"/>
    </xf>
    <xf numFmtId="2" fontId="5" fillId="0" borderId="25" xfId="0" applyNumberFormat="1" applyFont="1" applyFill="1" applyBorder="1" applyAlignment="1">
      <alignment/>
    </xf>
    <xf numFmtId="0" fontId="5" fillId="0" borderId="12" xfId="0" applyFont="1" applyBorder="1" applyAlignment="1" applyProtection="1">
      <alignment/>
      <protection locked="0"/>
    </xf>
    <xf numFmtId="2" fontId="5" fillId="0" borderId="45" xfId="0" applyNumberFormat="1" applyFont="1" applyBorder="1" applyAlignment="1" applyProtection="1">
      <alignment horizontal="center"/>
      <protection locked="0"/>
    </xf>
    <xf numFmtId="167" fontId="41" fillId="0" borderId="26" xfId="15" applyNumberFormat="1" applyFont="1" applyFill="1" applyBorder="1" applyAlignment="1" applyProtection="1">
      <alignment horizontal="center"/>
      <protection locked="0"/>
    </xf>
    <xf numFmtId="2" fontId="41" fillId="0" borderId="40" xfId="16" applyNumberFormat="1" applyFont="1" applyFill="1" applyBorder="1" applyAlignment="1" applyProtection="1">
      <alignment horizontal="center"/>
      <protection locked="0"/>
    </xf>
    <xf numFmtId="1" fontId="41" fillId="0" borderId="47" xfId="17" applyNumberFormat="1" applyFont="1" applyFill="1" applyBorder="1" applyAlignment="1" applyProtection="1">
      <alignment horizontal="center"/>
      <protection locked="0"/>
    </xf>
    <xf numFmtId="1" fontId="41" fillId="0" borderId="54" xfId="20" applyNumberFormat="1" applyFont="1" applyFill="1" applyBorder="1" applyAlignment="1" applyProtection="1">
      <alignment horizontal="center"/>
      <protection locked="0"/>
    </xf>
    <xf numFmtId="167" fontId="41" fillId="0" borderId="41" xfId="15" applyNumberFormat="1" applyFont="1" applyFill="1" applyBorder="1" applyAlignment="1" applyProtection="1">
      <alignment horizontal="center"/>
      <protection locked="0"/>
    </xf>
    <xf numFmtId="2" fontId="41" fillId="0" borderId="60" xfId="16" applyNumberFormat="1" applyFont="1" applyFill="1" applyBorder="1" applyAlignment="1" applyProtection="1">
      <alignment horizontal="center"/>
      <protection locked="0"/>
    </xf>
    <xf numFmtId="1" fontId="41" fillId="0" borderId="61" xfId="17" applyNumberFormat="1" applyFont="1" applyFill="1" applyBorder="1" applyAlignment="1" applyProtection="1">
      <alignment horizontal="center"/>
      <protection locked="0"/>
    </xf>
    <xf numFmtId="1" fontId="41" fillId="0" borderId="52" xfId="20" applyNumberFormat="1" applyFont="1" applyFill="1" applyBorder="1" applyAlignment="1" applyProtection="1">
      <alignment horizontal="center"/>
      <protection locked="0"/>
    </xf>
    <xf numFmtId="167" fontId="41" fillId="0" borderId="27" xfId="15" applyNumberFormat="1" applyFont="1" applyFill="1" applyBorder="1" applyAlignment="1" applyProtection="1">
      <alignment horizontal="center"/>
      <protection locked="0"/>
    </xf>
    <xf numFmtId="2" fontId="41" fillId="0" borderId="38" xfId="16" applyNumberFormat="1" applyFont="1" applyFill="1" applyBorder="1" applyAlignment="1" applyProtection="1">
      <alignment horizontal="center"/>
      <protection locked="0"/>
    </xf>
    <xf numFmtId="1" fontId="41" fillId="0" borderId="37" xfId="17" applyNumberFormat="1" applyFont="1" applyFill="1" applyBorder="1" applyAlignment="1" applyProtection="1">
      <alignment horizontal="center"/>
      <protection locked="0"/>
    </xf>
    <xf numFmtId="1" fontId="41" fillId="0" borderId="50" xfId="20" applyNumberFormat="1" applyFont="1" applyFill="1" applyBorder="1" applyAlignment="1" applyProtection="1">
      <alignment horizontal="center"/>
      <protection locked="0"/>
    </xf>
    <xf numFmtId="167" fontId="41" fillId="0" borderId="46" xfId="15" applyNumberFormat="1" applyFont="1" applyFill="1" applyBorder="1" applyAlignment="1" applyProtection="1">
      <alignment horizontal="center"/>
      <protection locked="0"/>
    </xf>
    <xf numFmtId="2" fontId="41" fillId="0" borderId="31" xfId="16" applyNumberFormat="1" applyFont="1" applyFill="1" applyBorder="1" applyAlignment="1" applyProtection="1">
      <alignment horizontal="center"/>
      <protection locked="0"/>
    </xf>
    <xf numFmtId="1" fontId="41" fillId="0" borderId="33" xfId="17" applyNumberFormat="1" applyFont="1" applyFill="1" applyBorder="1" applyAlignment="1" applyProtection="1">
      <alignment horizontal="center"/>
      <protection locked="0"/>
    </xf>
    <xf numFmtId="1" fontId="41" fillId="0" borderId="53" xfId="20" applyNumberFormat="1" applyFont="1" applyFill="1" applyBorder="1" applyAlignment="1" applyProtection="1">
      <alignment horizontal="center"/>
      <protection locked="0"/>
    </xf>
    <xf numFmtId="167" fontId="41" fillId="0" borderId="28" xfId="15" applyNumberFormat="1" applyFont="1" applyFill="1" applyBorder="1" applyAlignment="1" applyProtection="1">
      <alignment horizontal="center"/>
      <protection locked="0"/>
    </xf>
    <xf numFmtId="2" fontId="41" fillId="0" borderId="35" xfId="16" applyNumberFormat="1" applyFont="1" applyFill="1" applyBorder="1" applyAlignment="1" applyProtection="1">
      <alignment horizontal="center"/>
      <protection locked="0"/>
    </xf>
    <xf numFmtId="1" fontId="41" fillId="0" borderId="62" xfId="17" applyNumberFormat="1" applyFont="1" applyFill="1" applyBorder="1" applyAlignment="1" applyProtection="1">
      <alignment horizontal="center"/>
      <protection locked="0"/>
    </xf>
    <xf numFmtId="167" fontId="0" fillId="0" borderId="46" xfId="0" applyNumberFormat="1" applyFont="1" applyBorder="1" applyAlignment="1" applyProtection="1">
      <alignment horizontal="center"/>
      <protection locked="0"/>
    </xf>
    <xf numFmtId="2" fontId="0" fillId="0" borderId="31" xfId="0" applyNumberFormat="1" applyFont="1" applyBorder="1" applyAlignment="1" applyProtection="1">
      <alignment horizontal="center"/>
      <protection locked="0"/>
    </xf>
    <xf numFmtId="1" fontId="0" fillId="0" borderId="33" xfId="0" applyNumberFormat="1" applyFont="1" applyBorder="1" applyAlignment="1" applyProtection="1">
      <alignment horizontal="center"/>
      <protection locked="0"/>
    </xf>
    <xf numFmtId="1" fontId="0" fillId="0" borderId="53" xfId="0" applyNumberFormat="1" applyFont="1" applyBorder="1" applyAlignment="1" applyProtection="1">
      <alignment horizontal="center"/>
      <protection locked="0"/>
    </xf>
    <xf numFmtId="167" fontId="0" fillId="0" borderId="28" xfId="0" applyNumberFormat="1" applyFont="1" applyBorder="1" applyAlignment="1" applyProtection="1">
      <alignment horizontal="center"/>
      <protection locked="0"/>
    </xf>
    <xf numFmtId="2" fontId="0" fillId="0" borderId="35" xfId="0" applyNumberFormat="1" applyFont="1" applyBorder="1" applyAlignment="1" applyProtection="1">
      <alignment horizontal="center"/>
      <protection locked="0"/>
    </xf>
    <xf numFmtId="1" fontId="0" fillId="0" borderId="62" xfId="0" applyNumberFormat="1" applyFont="1" applyBorder="1" applyAlignment="1" applyProtection="1">
      <alignment horizontal="center"/>
      <protection locked="0"/>
    </xf>
    <xf numFmtId="1" fontId="0" fillId="0" borderId="52" xfId="0" applyNumberFormat="1" applyFont="1" applyBorder="1" applyAlignment="1" applyProtection="1">
      <alignment horizontal="center"/>
      <protection locked="0"/>
    </xf>
    <xf numFmtId="167" fontId="0" fillId="0" borderId="27" xfId="0" applyNumberFormat="1" applyFont="1" applyBorder="1" applyAlignment="1" applyProtection="1">
      <alignment horizontal="center"/>
      <protection locked="0"/>
    </xf>
    <xf numFmtId="2" fontId="0" fillId="0" borderId="38" xfId="0" applyNumberFormat="1" applyFont="1" applyBorder="1" applyAlignment="1" applyProtection="1">
      <alignment horizontal="center"/>
      <protection locked="0"/>
    </xf>
    <xf numFmtId="1" fontId="0" fillId="0" borderId="37" xfId="0" applyNumberFormat="1" applyFont="1" applyBorder="1" applyAlignment="1" applyProtection="1">
      <alignment horizontal="center"/>
      <protection locked="0"/>
    </xf>
    <xf numFmtId="1" fontId="0" fillId="0" borderId="50" xfId="0" applyNumberFormat="1" applyFont="1" applyBorder="1" applyAlignment="1" applyProtection="1">
      <alignment horizontal="center"/>
      <protection locked="0"/>
    </xf>
    <xf numFmtId="1" fontId="0" fillId="0" borderId="35" xfId="0" applyNumberFormat="1" applyFont="1" applyBorder="1" applyAlignment="1" applyProtection="1">
      <alignment horizontal="center"/>
      <protection locked="0"/>
    </xf>
    <xf numFmtId="1" fontId="0" fillId="0" borderId="55" xfId="0" applyNumberFormat="1" applyFont="1" applyBorder="1" applyAlignment="1" applyProtection="1">
      <alignment horizontal="center"/>
      <protection locked="0"/>
    </xf>
    <xf numFmtId="0" fontId="39" fillId="0" borderId="26" xfId="0" applyFont="1" applyBorder="1" applyAlignment="1" applyProtection="1">
      <alignment/>
      <protection locked="0"/>
    </xf>
    <xf numFmtId="0" fontId="39" fillId="0" borderId="40" xfId="0" applyFont="1" applyBorder="1" applyAlignment="1" applyProtection="1">
      <alignment/>
      <protection locked="0"/>
    </xf>
    <xf numFmtId="0" fontId="39" fillId="0" borderId="41" xfId="0" applyFont="1" applyBorder="1" applyAlignment="1" applyProtection="1">
      <alignment/>
      <protection locked="0"/>
    </xf>
    <xf numFmtId="0" fontId="39" fillId="0" borderId="60" xfId="0" applyFont="1" applyBorder="1" applyAlignment="1" applyProtection="1">
      <alignment/>
      <protection locked="0"/>
    </xf>
    <xf numFmtId="0" fontId="39" fillId="0" borderId="27" xfId="0" applyFont="1" applyBorder="1" applyAlignment="1" applyProtection="1">
      <alignment/>
      <protection locked="0"/>
    </xf>
    <xf numFmtId="0" fontId="39" fillId="0" borderId="38" xfId="0" applyFont="1" applyBorder="1" applyAlignment="1" applyProtection="1">
      <alignment/>
      <protection locked="0"/>
    </xf>
    <xf numFmtId="0" fontId="39" fillId="0" borderId="46" xfId="0" applyFont="1" applyBorder="1" applyAlignment="1" applyProtection="1">
      <alignment/>
      <protection locked="0"/>
    </xf>
    <xf numFmtId="0" fontId="39" fillId="0" borderId="31" xfId="0" applyFont="1" applyBorder="1" applyAlignment="1" applyProtection="1">
      <alignment/>
      <protection locked="0"/>
    </xf>
    <xf numFmtId="0" fontId="39" fillId="0" borderId="35" xfId="0" applyFont="1" applyBorder="1" applyAlignment="1" applyProtection="1">
      <alignment/>
      <protection locked="0"/>
    </xf>
    <xf numFmtId="0" fontId="39" fillId="0" borderId="63" xfId="0" applyFont="1" applyBorder="1" applyAlignment="1" applyProtection="1">
      <alignment/>
      <protection locked="0"/>
    </xf>
    <xf numFmtId="0" fontId="39" fillId="0" borderId="64" xfId="0" applyFont="1" applyBorder="1" applyAlignment="1" applyProtection="1">
      <alignment/>
      <protection locked="0"/>
    </xf>
    <xf numFmtId="0" fontId="39" fillId="0" borderId="37" xfId="30" applyFont="1" applyFill="1" applyBorder="1" applyAlignment="1" applyProtection="1">
      <alignment/>
      <protection locked="0"/>
    </xf>
    <xf numFmtId="0" fontId="39" fillId="0" borderId="38" xfId="30" applyFont="1" applyFill="1" applyBorder="1" applyAlignment="1" applyProtection="1">
      <alignment/>
      <protection locked="0"/>
    </xf>
    <xf numFmtId="0" fontId="39" fillId="0" borderId="37" xfId="29" applyFont="1" applyFill="1" applyBorder="1" applyAlignment="1" applyProtection="1">
      <alignment/>
      <protection locked="0"/>
    </xf>
    <xf numFmtId="0" fontId="39" fillId="0" borderId="38" xfId="29" applyFont="1" applyFill="1" applyBorder="1" applyAlignment="1" applyProtection="1">
      <alignment/>
      <protection locked="0"/>
    </xf>
    <xf numFmtId="0" fontId="39" fillId="0" borderId="37" xfId="0" applyFont="1" applyFill="1" applyBorder="1" applyAlignment="1" applyProtection="1">
      <alignment/>
      <protection locked="0"/>
    </xf>
    <xf numFmtId="0" fontId="39" fillId="0" borderId="38" xfId="0" applyFont="1" applyFill="1" applyBorder="1" applyAlignment="1" applyProtection="1">
      <alignment/>
      <protection locked="0"/>
    </xf>
    <xf numFmtId="0" fontId="19" fillId="0" borderId="38" xfId="30" applyFont="1" applyFill="1" applyBorder="1" applyAlignment="1" applyProtection="1">
      <alignment/>
      <protection locked="0"/>
    </xf>
    <xf numFmtId="0" fontId="19" fillId="0" borderId="38" xfId="0" applyFont="1" applyFill="1" applyBorder="1" applyAlignment="1" applyProtection="1">
      <alignment/>
      <protection locked="0"/>
    </xf>
    <xf numFmtId="0" fontId="19" fillId="0" borderId="31" xfId="0" applyFont="1" applyFill="1" applyBorder="1" applyAlignment="1" applyProtection="1">
      <alignment/>
      <protection locked="0"/>
    </xf>
    <xf numFmtId="0" fontId="19" fillId="0" borderId="31" xfId="30" applyFont="1" applyFill="1" applyBorder="1" applyAlignment="1" applyProtection="1">
      <alignment/>
      <protection locked="0"/>
    </xf>
    <xf numFmtId="0" fontId="20" fillId="0" borderId="12" xfId="0" applyFont="1" applyBorder="1" applyAlignment="1" applyProtection="1">
      <alignment/>
      <protection locked="0"/>
    </xf>
    <xf numFmtId="0" fontId="19" fillId="0" borderId="47" xfId="0" applyFont="1" applyBorder="1" applyAlignment="1" applyProtection="1">
      <alignment/>
      <protection locked="0"/>
    </xf>
    <xf numFmtId="0" fontId="19" fillId="0" borderId="33" xfId="0" applyFont="1" applyBorder="1" applyAlignment="1" applyProtection="1">
      <alignment/>
      <protection locked="0"/>
    </xf>
    <xf numFmtId="0" fontId="19" fillId="0" borderId="35" xfId="30" applyFont="1" applyFill="1" applyBorder="1" applyAlignment="1" applyProtection="1">
      <alignment/>
      <protection locked="0"/>
    </xf>
    <xf numFmtId="167" fontId="0" fillId="0" borderId="49" xfId="0" applyNumberFormat="1" applyFont="1" applyBorder="1" applyAlignment="1" applyProtection="1">
      <alignment horizontal="center"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1" fontId="0" fillId="0" borderId="38" xfId="0" applyNumberFormat="1" applyFont="1" applyBorder="1" applyAlignment="1" applyProtection="1">
      <alignment horizontal="center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1" fontId="0" fillId="0" borderId="51" xfId="0" applyNumberFormat="1" applyFont="1" applyBorder="1" applyAlignment="1" applyProtection="1">
      <alignment horizontal="center"/>
      <protection locked="0"/>
    </xf>
    <xf numFmtId="0" fontId="12" fillId="0" borderId="42" xfId="0" applyFont="1" applyBorder="1" applyAlignment="1" applyProtection="1">
      <alignment horizontal="right"/>
      <protection locked="0"/>
    </xf>
    <xf numFmtId="0" fontId="0" fillId="0" borderId="55" xfId="0" applyFont="1" applyFill="1" applyBorder="1" applyAlignment="1" applyProtection="1">
      <alignment horizontal="center"/>
      <protection locked="0"/>
    </xf>
    <xf numFmtId="167" fontId="41" fillId="0" borderId="36" xfId="15" applyNumberFormat="1" applyFill="1" applyBorder="1" applyAlignment="1" applyProtection="1">
      <alignment horizontal="center"/>
      <protection locked="0"/>
    </xf>
    <xf numFmtId="1" fontId="41" fillId="0" borderId="35" xfId="17" applyNumberFormat="1" applyFill="1" applyBorder="1" applyAlignment="1" applyProtection="1">
      <alignment horizontal="center"/>
      <protection locked="0"/>
    </xf>
    <xf numFmtId="1" fontId="41" fillId="0" borderId="55" xfId="20" applyNumberForma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 locked="0"/>
    </xf>
    <xf numFmtId="0" fontId="0" fillId="0" borderId="65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1" fontId="0" fillId="0" borderId="11" xfId="0" applyNumberFormat="1" applyFont="1" applyFill="1" applyBorder="1" applyAlignment="1" applyProtection="1">
      <alignment horizontal="center"/>
      <protection/>
    </xf>
    <xf numFmtId="1" fontId="0" fillId="0" borderId="12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ont="1" applyFill="1" applyBorder="1" applyAlignment="1" applyProtection="1">
      <alignment horizontal="center"/>
      <protection/>
    </xf>
    <xf numFmtId="1" fontId="0" fillId="0" borderId="13" xfId="0" applyNumberFormat="1" applyFont="1" applyFill="1" applyBorder="1" applyAlignment="1" applyProtection="1">
      <alignment horizontal="center"/>
      <protection/>
    </xf>
    <xf numFmtId="0" fontId="39" fillId="0" borderId="37" xfId="32" applyFont="1" applyFill="1" applyBorder="1" applyAlignment="1" applyProtection="1">
      <alignment/>
      <protection locked="0"/>
    </xf>
    <xf numFmtId="0" fontId="39" fillId="0" borderId="38" xfId="32" applyFont="1" applyFill="1" applyBorder="1" applyAlignment="1" applyProtection="1">
      <alignment/>
      <protection locked="0"/>
    </xf>
    <xf numFmtId="0" fontId="21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2" fillId="0" borderId="0" xfId="0" applyFont="1" applyAlignment="1">
      <alignment/>
    </xf>
    <xf numFmtId="2" fontId="5" fillId="0" borderId="65" xfId="0" applyNumberFormat="1" applyFont="1" applyFill="1" applyBorder="1" applyAlignment="1">
      <alignment/>
    </xf>
    <xf numFmtId="0" fontId="18" fillId="0" borderId="0" xfId="32" applyFont="1" applyFill="1" applyBorder="1" applyAlignment="1" applyProtection="1">
      <alignment horizontal="left"/>
      <protection locked="0"/>
    </xf>
    <xf numFmtId="2" fontId="5" fillId="0" borderId="0" xfId="0" applyNumberFormat="1" applyFont="1" applyFill="1" applyBorder="1" applyAlignment="1">
      <alignment/>
    </xf>
    <xf numFmtId="0" fontId="5" fillId="0" borderId="44" xfId="0" applyFont="1" applyFill="1" applyBorder="1" applyAlignment="1" applyProtection="1">
      <alignment horizontal="center"/>
      <protection locked="0"/>
    </xf>
    <xf numFmtId="0" fontId="19" fillId="0" borderId="33" xfId="30" applyFont="1" applyFill="1" applyBorder="1" applyAlignment="1" applyProtection="1">
      <alignment/>
      <protection locked="0"/>
    </xf>
    <xf numFmtId="0" fontId="19" fillId="0" borderId="33" xfId="0" applyFont="1" applyFill="1" applyBorder="1" applyAlignment="1" applyProtection="1">
      <alignment/>
      <protection locked="0"/>
    </xf>
    <xf numFmtId="0" fontId="19" fillId="0" borderId="37" xfId="30" applyFont="1" applyFill="1" applyBorder="1" applyAlignment="1" applyProtection="1">
      <alignment/>
      <protection locked="0"/>
    </xf>
    <xf numFmtId="0" fontId="21" fillId="32" borderId="0" xfId="0" applyFont="1" applyFill="1" applyAlignment="1">
      <alignment horizontal="right"/>
    </xf>
    <xf numFmtId="0" fontId="1" fillId="32" borderId="0" xfId="0" applyFont="1" applyFill="1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/>
    </xf>
    <xf numFmtId="0" fontId="0" fillId="32" borderId="0" xfId="0" applyFill="1" applyAlignment="1">
      <alignment horizontal="right"/>
    </xf>
    <xf numFmtId="0" fontId="19" fillId="0" borderId="37" xfId="0" applyFont="1" applyFill="1" applyBorder="1" applyAlignment="1" applyProtection="1">
      <alignment/>
      <protection locked="0"/>
    </xf>
    <xf numFmtId="2" fontId="5" fillId="0" borderId="65" xfId="0" applyNumberFormat="1" applyFont="1" applyFill="1" applyBorder="1" applyAlignment="1">
      <alignment horizontal="center"/>
    </xf>
    <xf numFmtId="2" fontId="5" fillId="0" borderId="59" xfId="0" applyNumberFormat="1" applyFont="1" applyFill="1" applyBorder="1" applyAlignment="1">
      <alignment horizontal="center"/>
    </xf>
    <xf numFmtId="2" fontId="5" fillId="0" borderId="55" xfId="0" applyNumberFormat="1" applyFont="1" applyFill="1" applyBorder="1" applyAlignment="1">
      <alignment horizontal="center"/>
    </xf>
    <xf numFmtId="2" fontId="5" fillId="0" borderId="50" xfId="0" applyNumberFormat="1" applyFont="1" applyFill="1" applyBorder="1" applyAlignment="1">
      <alignment horizontal="center"/>
    </xf>
    <xf numFmtId="2" fontId="5" fillId="0" borderId="45" xfId="0" applyNumberFormat="1" applyFont="1" applyFill="1" applyBorder="1" applyAlignment="1">
      <alignment horizontal="center"/>
    </xf>
    <xf numFmtId="0" fontId="12" fillId="0" borderId="56" xfId="0" applyFont="1" applyBorder="1" applyAlignment="1" applyProtection="1">
      <alignment horizontal="center"/>
      <protection locked="0"/>
    </xf>
    <xf numFmtId="0" fontId="18" fillId="0" borderId="11" xfId="27" applyFont="1" applyFill="1" applyBorder="1" applyAlignment="1" applyProtection="1">
      <alignment horizontal="left"/>
      <protection locked="0"/>
    </xf>
    <xf numFmtId="0" fontId="18" fillId="0" borderId="65" xfId="0" applyFont="1" applyFill="1" applyBorder="1" applyAlignment="1" applyProtection="1">
      <alignment horizontal="left"/>
      <protection locked="0"/>
    </xf>
    <xf numFmtId="0" fontId="18" fillId="0" borderId="59" xfId="0" applyFont="1" applyFill="1" applyBorder="1" applyAlignment="1" applyProtection="1">
      <alignment horizontal="left"/>
      <protection locked="0"/>
    </xf>
    <xf numFmtId="0" fontId="18" fillId="0" borderId="25" xfId="0" applyFont="1" applyFill="1" applyBorder="1" applyAlignment="1" applyProtection="1">
      <alignment horizontal="left"/>
      <protection locked="0"/>
    </xf>
    <xf numFmtId="2" fontId="5" fillId="0" borderId="53" xfId="0" applyNumberFormat="1" applyFont="1" applyFill="1" applyBorder="1" applyAlignment="1">
      <alignment horizontal="center"/>
    </xf>
    <xf numFmtId="0" fontId="39" fillId="0" borderId="37" xfId="28" applyFont="1" applyFill="1" applyBorder="1" applyAlignment="1" applyProtection="1">
      <alignment/>
      <protection locked="0"/>
    </xf>
    <xf numFmtId="0" fontId="39" fillId="0" borderId="38" xfId="28" applyFont="1" applyFill="1" applyBorder="1" applyAlignment="1" applyProtection="1">
      <alignment/>
      <protection locked="0"/>
    </xf>
    <xf numFmtId="0" fontId="39" fillId="0" borderId="37" xfId="27" applyFont="1" applyFill="1" applyBorder="1" applyAlignment="1" applyProtection="1">
      <alignment/>
      <protection locked="0"/>
    </xf>
    <xf numFmtId="0" fontId="39" fillId="0" borderId="38" xfId="27" applyFont="1" applyFill="1" applyBorder="1" applyAlignment="1" applyProtection="1">
      <alignment/>
      <protection locked="0"/>
    </xf>
    <xf numFmtId="0" fontId="19" fillId="0" borderId="55" xfId="30" applyFont="1" applyFill="1" applyBorder="1" applyAlignment="1" applyProtection="1">
      <alignment horizontal="center"/>
      <protection locked="0"/>
    </xf>
    <xf numFmtId="0" fontId="19" fillId="0" borderId="55" xfId="32" applyFont="1" applyFill="1" applyBorder="1" applyAlignment="1" applyProtection="1">
      <alignment horizontal="center"/>
      <protection locked="0"/>
    </xf>
    <xf numFmtId="0" fontId="19" fillId="0" borderId="55" xfId="27" applyFont="1" applyFill="1" applyBorder="1" applyAlignment="1" applyProtection="1">
      <alignment horizontal="center"/>
      <protection locked="0"/>
    </xf>
    <xf numFmtId="167" fontId="41" fillId="32" borderId="36" xfId="15" applyNumberFormat="1" applyFill="1" applyBorder="1" applyAlignment="1" applyProtection="1">
      <alignment horizontal="center"/>
      <protection locked="0"/>
    </xf>
    <xf numFmtId="2" fontId="41" fillId="32" borderId="35" xfId="16" applyNumberFormat="1" applyFill="1" applyBorder="1" applyAlignment="1" applyProtection="1">
      <alignment horizontal="center"/>
      <protection locked="0"/>
    </xf>
    <xf numFmtId="1" fontId="41" fillId="32" borderId="35" xfId="17" applyNumberFormat="1" applyFill="1" applyBorder="1" applyAlignment="1" applyProtection="1">
      <alignment horizontal="center"/>
      <protection locked="0"/>
    </xf>
    <xf numFmtId="1" fontId="41" fillId="32" borderId="55" xfId="20" applyNumberFormat="1" applyFill="1" applyBorder="1" applyAlignment="1" applyProtection="1">
      <alignment horizontal="center"/>
      <protection locked="0"/>
    </xf>
    <xf numFmtId="0" fontId="19" fillId="0" borderId="33" xfId="0" applyFont="1" applyFill="1" applyBorder="1" applyAlignment="1" applyProtection="1">
      <alignment horizontal="left"/>
      <protection locked="0"/>
    </xf>
    <xf numFmtId="2" fontId="5" fillId="0" borderId="18" xfId="0" applyNumberFormat="1" applyFont="1" applyBorder="1" applyAlignment="1">
      <alignment horizontal="center"/>
    </xf>
    <xf numFmtId="2" fontId="5" fillId="0" borderId="65" xfId="0" applyNumberFormat="1" applyFont="1" applyBorder="1" applyAlignment="1">
      <alignment horizontal="center"/>
    </xf>
    <xf numFmtId="2" fontId="41" fillId="32" borderId="31" xfId="16" applyNumberFormat="1" applyFill="1" applyBorder="1" applyAlignment="1" applyProtection="1">
      <alignment horizontal="center"/>
      <protection locked="0"/>
    </xf>
    <xf numFmtId="0" fontId="39" fillId="33" borderId="37" xfId="0" applyFont="1" applyFill="1" applyBorder="1" applyAlignment="1" applyProtection="1">
      <alignment/>
      <protection locked="0"/>
    </xf>
    <xf numFmtId="0" fontId="39" fillId="33" borderId="38" xfId="0" applyFont="1" applyFill="1" applyBorder="1" applyAlignment="1" applyProtection="1">
      <alignment/>
      <protection locked="0"/>
    </xf>
    <xf numFmtId="0" fontId="0" fillId="33" borderId="39" xfId="0" applyFont="1" applyFill="1" applyBorder="1" applyAlignment="1" applyProtection="1">
      <alignment horizontal="center"/>
      <protection locked="0"/>
    </xf>
    <xf numFmtId="0" fontId="18" fillId="33" borderId="65" xfId="0" applyFont="1" applyFill="1" applyBorder="1" applyAlignment="1" applyProtection="1">
      <alignment horizontal="left"/>
      <protection locked="0"/>
    </xf>
    <xf numFmtId="0" fontId="19" fillId="33" borderId="37" xfId="30" applyFont="1" applyFill="1" applyBorder="1" applyAlignment="1" applyProtection="1">
      <alignment/>
      <protection locked="0"/>
    </xf>
    <xf numFmtId="0" fontId="19" fillId="33" borderId="37" xfId="0" applyFont="1" applyFill="1" applyBorder="1" applyAlignment="1" applyProtection="1">
      <alignment/>
      <protection locked="0"/>
    </xf>
    <xf numFmtId="0" fontId="39" fillId="33" borderId="40" xfId="0" applyFont="1" applyFill="1" applyBorder="1" applyAlignment="1" applyProtection="1">
      <alignment/>
      <protection locked="0"/>
    </xf>
    <xf numFmtId="0" fontId="19" fillId="0" borderId="37" xfId="0" applyFont="1" applyFill="1" applyBorder="1" applyAlignment="1" applyProtection="1">
      <alignment horizontal="left"/>
      <protection locked="0"/>
    </xf>
    <xf numFmtId="0" fontId="18" fillId="33" borderId="18" xfId="28" applyFont="1" applyFill="1" applyBorder="1" applyAlignment="1" applyProtection="1">
      <alignment horizontal="left"/>
      <protection locked="0"/>
    </xf>
    <xf numFmtId="2" fontId="5" fillId="0" borderId="18" xfId="0" applyNumberFormat="1" applyFont="1" applyFill="1" applyBorder="1" applyAlignment="1">
      <alignment horizontal="center"/>
    </xf>
    <xf numFmtId="167" fontId="41" fillId="17" borderId="30" xfId="15" applyNumberFormat="1" applyFill="1" applyBorder="1" applyAlignment="1" applyProtection="1">
      <alignment horizontal="center"/>
      <protection locked="0"/>
    </xf>
    <xf numFmtId="2" fontId="41" fillId="17" borderId="31" xfId="16" applyNumberFormat="1" applyFill="1" applyBorder="1" applyAlignment="1" applyProtection="1">
      <alignment horizontal="center"/>
      <protection locked="0"/>
    </xf>
    <xf numFmtId="1" fontId="41" fillId="17" borderId="31" xfId="17" applyNumberFormat="1" applyFill="1" applyBorder="1" applyAlignment="1" applyProtection="1">
      <alignment horizontal="center"/>
      <protection locked="0"/>
    </xf>
    <xf numFmtId="0" fontId="18" fillId="33" borderId="14" xfId="0" applyFont="1" applyFill="1" applyBorder="1" applyAlignment="1" applyProtection="1">
      <alignment horizontal="left"/>
      <protection locked="0"/>
    </xf>
    <xf numFmtId="2" fontId="5" fillId="0" borderId="54" xfId="0" applyNumberFormat="1" applyFont="1" applyBorder="1" applyAlignment="1">
      <alignment horizontal="center"/>
    </xf>
    <xf numFmtId="2" fontId="5" fillId="0" borderId="53" xfId="0" applyNumberFormat="1" applyFont="1" applyBorder="1" applyAlignment="1">
      <alignment horizontal="center"/>
    </xf>
    <xf numFmtId="0" fontId="18" fillId="0" borderId="65" xfId="28" applyFont="1" applyFill="1" applyBorder="1" applyAlignment="1" applyProtection="1">
      <alignment horizontal="left"/>
      <protection locked="0"/>
    </xf>
    <xf numFmtId="0" fontId="18" fillId="0" borderId="65" xfId="27" applyFont="1" applyFill="1" applyBorder="1" applyAlignment="1" applyProtection="1">
      <alignment horizontal="left"/>
      <protection locked="0"/>
    </xf>
    <xf numFmtId="0" fontId="18" fillId="0" borderId="59" xfId="27" applyFont="1" applyFill="1" applyBorder="1" applyAlignment="1" applyProtection="1">
      <alignment horizontal="left"/>
      <protection locked="0"/>
    </xf>
    <xf numFmtId="0" fontId="19" fillId="0" borderId="39" xfId="32" applyFont="1" applyFill="1" applyBorder="1" applyAlignment="1" applyProtection="1">
      <alignment horizontal="center"/>
      <protection locked="0"/>
    </xf>
    <xf numFmtId="0" fontId="19" fillId="0" borderId="39" xfId="29" applyFont="1" applyFill="1" applyBorder="1" applyAlignment="1" applyProtection="1">
      <alignment horizontal="center"/>
      <protection locked="0"/>
    </xf>
    <xf numFmtId="0" fontId="40" fillId="0" borderId="38" xfId="0" applyFont="1" applyFill="1" applyBorder="1" applyAlignment="1" applyProtection="1">
      <alignment/>
      <protection locked="0"/>
    </xf>
    <xf numFmtId="1" fontId="41" fillId="12" borderId="32" xfId="2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18" fillId="0" borderId="0" xfId="0" applyFont="1" applyFill="1" applyBorder="1" applyAlignment="1" applyProtection="1">
      <alignment horizontal="left"/>
      <protection locked="0"/>
    </xf>
    <xf numFmtId="0" fontId="18" fillId="0" borderId="0" xfId="28" applyFont="1" applyFill="1" applyBorder="1" applyAlignment="1" applyProtection="1">
      <alignment horizontal="left"/>
      <protection locked="0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167" fontId="1" fillId="0" borderId="66" xfId="0" applyNumberFormat="1" applyFont="1" applyBorder="1" applyAlignment="1" applyProtection="1">
      <alignment horizontal="center"/>
      <protection locked="0"/>
    </xf>
    <xf numFmtId="167" fontId="1" fillId="0" borderId="40" xfId="0" applyNumberFormat="1" applyFont="1" applyBorder="1" applyAlignment="1" applyProtection="1">
      <alignment horizontal="center"/>
      <protection locked="0"/>
    </xf>
    <xf numFmtId="167" fontId="1" fillId="0" borderId="67" xfId="0" applyNumberFormat="1" applyFont="1" applyBorder="1" applyAlignment="1" applyProtection="1">
      <alignment horizontal="center"/>
      <protection locked="0"/>
    </xf>
    <xf numFmtId="1" fontId="1" fillId="0" borderId="47" xfId="0" applyNumberFormat="1" applyFont="1" applyBorder="1" applyAlignment="1" applyProtection="1">
      <alignment horizontal="center"/>
      <protection locked="0"/>
    </xf>
    <xf numFmtId="1" fontId="1" fillId="0" borderId="40" xfId="0" applyNumberFormat="1" applyFont="1" applyBorder="1" applyAlignment="1" applyProtection="1">
      <alignment horizontal="center"/>
      <protection locked="0"/>
    </xf>
    <xf numFmtId="1" fontId="1" fillId="0" borderId="48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5" fillId="34" borderId="27" xfId="0" applyFont="1" applyFill="1" applyBorder="1" applyAlignment="1" applyProtection="1">
      <alignment horizontal="center"/>
      <protection locked="0"/>
    </xf>
    <xf numFmtId="0" fontId="18" fillId="34" borderId="65" xfId="27" applyFont="1" applyFill="1" applyBorder="1" applyAlignment="1" applyProtection="1">
      <alignment horizontal="left"/>
      <protection locked="0"/>
    </xf>
    <xf numFmtId="2" fontId="5" fillId="34" borderId="65" xfId="0" applyNumberFormat="1" applyFont="1" applyFill="1" applyBorder="1" applyAlignment="1">
      <alignment horizontal="center"/>
    </xf>
    <xf numFmtId="0" fontId="5" fillId="34" borderId="28" xfId="0" applyFont="1" applyFill="1" applyBorder="1" applyAlignment="1" applyProtection="1">
      <alignment horizontal="center"/>
      <protection locked="0"/>
    </xf>
    <xf numFmtId="0" fontId="18" fillId="34" borderId="59" xfId="27" applyFont="1" applyFill="1" applyBorder="1" applyAlignment="1" applyProtection="1">
      <alignment horizontal="left"/>
      <protection locked="0"/>
    </xf>
    <xf numFmtId="2" fontId="5" fillId="34" borderId="50" xfId="0" applyNumberFormat="1" applyFont="1" applyFill="1" applyBorder="1" applyAlignment="1">
      <alignment horizontal="center"/>
    </xf>
    <xf numFmtId="0" fontId="0" fillId="35" borderId="18" xfId="0" applyFill="1" applyBorder="1" applyAlignment="1" applyProtection="1">
      <alignment horizontal="center"/>
      <protection locked="0"/>
    </xf>
    <xf numFmtId="0" fontId="39" fillId="35" borderId="37" xfId="0" applyFont="1" applyFill="1" applyBorder="1" applyAlignment="1" applyProtection="1">
      <alignment/>
      <protection locked="0"/>
    </xf>
    <xf numFmtId="0" fontId="39" fillId="35" borderId="38" xfId="0" applyFont="1" applyFill="1" applyBorder="1" applyAlignment="1" applyProtection="1">
      <alignment/>
      <protection locked="0"/>
    </xf>
    <xf numFmtId="0" fontId="19" fillId="35" borderId="37" xfId="0" applyFont="1" applyFill="1" applyBorder="1" applyAlignment="1" applyProtection="1">
      <alignment/>
      <protection locked="0"/>
    </xf>
    <xf numFmtId="0" fontId="0" fillId="35" borderId="39" xfId="0" applyFont="1" applyFill="1" applyBorder="1" applyAlignment="1" applyProtection="1">
      <alignment horizontal="center"/>
      <protection locked="0"/>
    </xf>
    <xf numFmtId="167" fontId="41" fillId="35" borderId="30" xfId="15" applyNumberFormat="1" applyFill="1" applyBorder="1" applyAlignment="1" applyProtection="1">
      <alignment horizontal="center"/>
      <protection locked="0"/>
    </xf>
    <xf numFmtId="2" fontId="41" fillId="35" borderId="31" xfId="16" applyNumberFormat="1" applyFill="1" applyBorder="1" applyAlignment="1" applyProtection="1">
      <alignment horizontal="center"/>
      <protection locked="0"/>
    </xf>
    <xf numFmtId="1" fontId="41" fillId="35" borderId="31" xfId="17" applyNumberFormat="1" applyFill="1" applyBorder="1" applyAlignment="1" applyProtection="1">
      <alignment horizontal="center"/>
      <protection locked="0"/>
    </xf>
    <xf numFmtId="1" fontId="41" fillId="35" borderId="32" xfId="20" applyNumberFormat="1" applyFill="1" applyBorder="1" applyAlignment="1" applyProtection="1">
      <alignment horizontal="center"/>
      <protection locked="0"/>
    </xf>
    <xf numFmtId="1" fontId="0" fillId="35" borderId="33" xfId="0" applyNumberFormat="1" applyFont="1" applyFill="1" applyBorder="1" applyAlignment="1" applyProtection="1">
      <alignment horizontal="center"/>
      <protection/>
    </xf>
    <xf numFmtId="1" fontId="0" fillId="35" borderId="31" xfId="0" applyNumberFormat="1" applyFont="1" applyFill="1" applyBorder="1" applyAlignment="1" applyProtection="1">
      <alignment horizontal="center"/>
      <protection/>
    </xf>
    <xf numFmtId="1" fontId="0" fillId="35" borderId="34" xfId="0" applyNumberFormat="1" applyFont="1" applyFill="1" applyBorder="1" applyAlignment="1" applyProtection="1">
      <alignment horizontal="center"/>
      <protection/>
    </xf>
    <xf numFmtId="2" fontId="41" fillId="35" borderId="18" xfId="23" applyNumberFormat="1" applyFill="1" applyBorder="1" applyAlignment="1" applyProtection="1">
      <alignment horizontal="center"/>
      <protection/>
    </xf>
    <xf numFmtId="0" fontId="19" fillId="35" borderId="33" xfId="0" applyFont="1" applyFill="1" applyBorder="1" applyAlignment="1" applyProtection="1">
      <alignment/>
      <protection locked="0"/>
    </xf>
    <xf numFmtId="1" fontId="41" fillId="35" borderId="38" xfId="17" applyNumberFormat="1" applyFill="1" applyBorder="1" applyAlignment="1" applyProtection="1">
      <alignment horizontal="center"/>
      <protection locked="0"/>
    </xf>
    <xf numFmtId="1" fontId="41" fillId="35" borderId="39" xfId="20" applyNumberFormat="1" applyFill="1" applyBorder="1" applyAlignment="1" applyProtection="1">
      <alignment horizontal="center"/>
      <protection locked="0"/>
    </xf>
    <xf numFmtId="167" fontId="41" fillId="35" borderId="37" xfId="15" applyNumberFormat="1" applyFill="1" applyBorder="1" applyAlignment="1" applyProtection="1">
      <alignment horizontal="center"/>
      <protection locked="0"/>
    </xf>
    <xf numFmtId="2" fontId="41" fillId="35" borderId="38" xfId="16" applyNumberFormat="1" applyFill="1" applyBorder="1" applyAlignment="1" applyProtection="1">
      <alignment horizontal="center"/>
      <protection locked="0"/>
    </xf>
    <xf numFmtId="0" fontId="0" fillId="35" borderId="0" xfId="0" applyFill="1" applyAlignment="1">
      <alignment horizontal="right"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0" fontId="1" fillId="35" borderId="0" xfId="0" applyFont="1" applyFill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95250</xdr:rowOff>
    </xdr:from>
    <xdr:to>
      <xdr:col>9</xdr:col>
      <xdr:colOff>352425</xdr:colOff>
      <xdr:row>0</xdr:row>
      <xdr:rowOff>1304925</xdr:rowOff>
    </xdr:to>
    <xdr:pic>
      <xdr:nvPicPr>
        <xdr:cNvPr id="1" name="Obrázek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95250"/>
          <a:ext cx="79248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79"/>
  <sheetViews>
    <sheetView view="pageBreakPreview" zoomScale="90" zoomScaleSheetLayoutView="90" zoomScalePageLayoutView="0" workbookViewId="0" topLeftCell="A1">
      <selection activeCell="F4" sqref="F4"/>
    </sheetView>
  </sheetViews>
  <sheetFormatPr defaultColWidth="9.00390625" defaultRowHeight="12.75"/>
  <cols>
    <col min="1" max="1" width="1.12109375" style="0" customWidth="1"/>
    <col min="2" max="2" width="3.50390625" style="0" customWidth="1"/>
    <col min="3" max="3" width="15.875" style="0" customWidth="1"/>
    <col min="4" max="4" width="10.50390625" style="0" customWidth="1"/>
    <col min="5" max="5" width="9.50390625" style="0" customWidth="1"/>
    <col min="6" max="6" width="22.625" style="0" customWidth="1"/>
    <col min="7" max="7" width="13.625" style="22" customWidth="1"/>
    <col min="8" max="10" width="13.625" style="20" customWidth="1"/>
    <col min="11" max="11" width="13.00390625" style="23" customWidth="1"/>
    <col min="12" max="12" width="3.125" style="0" customWidth="1"/>
    <col min="13" max="13" width="6.125" style="0" hidden="1" customWidth="1"/>
    <col min="14" max="14" width="5.875" style="0" hidden="1" customWidth="1"/>
    <col min="15" max="15" width="5.375" style="0" hidden="1" customWidth="1"/>
    <col min="16" max="16" width="4.625" style="0" hidden="1" customWidth="1"/>
    <col min="21" max="21" width="7.375" style="0" customWidth="1"/>
    <col min="22" max="22" width="6.50390625" style="0" customWidth="1"/>
    <col min="23" max="23" width="5.00390625" style="0" customWidth="1"/>
  </cols>
  <sheetData>
    <row r="1" ht="141" customHeight="1"/>
    <row r="2" spans="1:11" ht="18.75" customHeight="1">
      <c r="A2" s="293" t="s">
        <v>172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</row>
    <row r="4" spans="3:18" ht="24">
      <c r="C4" s="24"/>
      <c r="E4" s="24"/>
      <c r="F4" s="25" t="s">
        <v>68</v>
      </c>
      <c r="H4" s="26"/>
      <c r="I4" s="26"/>
      <c r="J4" s="26"/>
      <c r="K4" s="27"/>
      <c r="L4" s="24"/>
      <c r="M4" s="24"/>
      <c r="N4" s="24"/>
      <c r="O4" s="24"/>
      <c r="P4" s="24"/>
      <c r="Q4" s="24"/>
      <c r="R4" s="24"/>
    </row>
    <row r="6" spans="2:18" ht="17.25">
      <c r="B6" s="294" t="s">
        <v>271</v>
      </c>
      <c r="C6" s="294"/>
      <c r="D6" s="294"/>
      <c r="E6" s="294"/>
      <c r="F6" s="294"/>
      <c r="G6" s="294"/>
      <c r="H6" s="294"/>
      <c r="I6" s="294"/>
      <c r="J6" s="294"/>
      <c r="K6" s="294"/>
      <c r="L6" s="24"/>
      <c r="M6" s="24"/>
      <c r="N6" s="24"/>
      <c r="O6" s="24"/>
      <c r="P6" s="24"/>
      <c r="Q6" s="24"/>
      <c r="R6" s="24"/>
    </row>
    <row r="7" spans="3:18" ht="12.75" customHeight="1">
      <c r="C7" s="24"/>
      <c r="E7" s="24"/>
      <c r="G7" s="28"/>
      <c r="H7" s="26"/>
      <c r="I7" s="26"/>
      <c r="J7" s="26"/>
      <c r="K7" s="27"/>
      <c r="L7" s="24"/>
      <c r="M7" s="24"/>
      <c r="N7" s="24"/>
      <c r="O7" s="24"/>
      <c r="P7" s="24"/>
      <c r="Q7" s="24"/>
      <c r="R7" s="24"/>
    </row>
    <row r="8" spans="3:18" ht="12.75" customHeight="1">
      <c r="C8" s="24"/>
      <c r="E8" s="24"/>
      <c r="F8" s="29"/>
      <c r="H8" s="26"/>
      <c r="I8" s="26"/>
      <c r="J8" s="26"/>
      <c r="K8" s="27"/>
      <c r="L8" s="24"/>
      <c r="M8" s="24"/>
      <c r="N8" s="24"/>
      <c r="O8" s="24"/>
      <c r="P8" s="24"/>
      <c r="Q8" s="24"/>
      <c r="R8" s="24"/>
    </row>
    <row r="10" spans="3:16" ht="12.75">
      <c r="C10" s="30" t="s">
        <v>69</v>
      </c>
      <c r="E10" s="31" t="s">
        <v>227</v>
      </c>
      <c r="L10" s="31"/>
      <c r="M10">
        <f>H10*1</f>
        <v>0</v>
      </c>
      <c r="N10">
        <f>I10/10*0.5</f>
        <v>0</v>
      </c>
      <c r="O10">
        <f>J10*2</f>
        <v>0</v>
      </c>
      <c r="P10">
        <f>K10*0.5</f>
        <v>0</v>
      </c>
    </row>
    <row r="11" spans="3:12" ht="12.75">
      <c r="C11" s="30" t="s">
        <v>70</v>
      </c>
      <c r="E11" t="s">
        <v>173</v>
      </c>
      <c r="L11" s="31"/>
    </row>
    <row r="12" spans="3:12" ht="12.75">
      <c r="C12" s="30" t="s">
        <v>71</v>
      </c>
      <c r="E12" t="s">
        <v>90</v>
      </c>
      <c r="L12" s="31"/>
    </row>
    <row r="13" spans="5:12" ht="12.75">
      <c r="E13" t="s">
        <v>91</v>
      </c>
      <c r="L13" s="31"/>
    </row>
    <row r="14" spans="3:5" ht="12.75" customHeight="1">
      <c r="C14" s="30" t="s">
        <v>72</v>
      </c>
      <c r="E14" t="s">
        <v>78</v>
      </c>
    </row>
    <row r="15" spans="3:5" ht="12.75" customHeight="1">
      <c r="C15" s="30"/>
      <c r="E15" t="s">
        <v>79</v>
      </c>
    </row>
    <row r="16" spans="3:5" ht="12.75">
      <c r="C16" s="30" t="s">
        <v>73</v>
      </c>
      <c r="E16" t="s">
        <v>80</v>
      </c>
    </row>
    <row r="17" spans="3:5" ht="12.75">
      <c r="C17" s="30"/>
      <c r="E17" t="s">
        <v>81</v>
      </c>
    </row>
    <row r="18" ht="12.75">
      <c r="E18" t="s">
        <v>82</v>
      </c>
    </row>
    <row r="19" ht="12.75">
      <c r="E19" t="s">
        <v>74</v>
      </c>
    </row>
    <row r="20" ht="12.75">
      <c r="E20" t="s">
        <v>83</v>
      </c>
    </row>
    <row r="21" ht="12.75">
      <c r="E21" t="s">
        <v>84</v>
      </c>
    </row>
    <row r="22" ht="12.75">
      <c r="E22" t="s">
        <v>85</v>
      </c>
    </row>
    <row r="23" ht="12.75">
      <c r="E23" t="s">
        <v>86</v>
      </c>
    </row>
    <row r="25" ht="12.75">
      <c r="E25" s="20"/>
    </row>
    <row r="26" ht="12.75">
      <c r="E26" s="20"/>
    </row>
    <row r="27" ht="12.75">
      <c r="E27" s="20"/>
    </row>
    <row r="28" ht="12.75">
      <c r="E28" s="20"/>
    </row>
    <row r="29" ht="12.75">
      <c r="E29" s="20"/>
    </row>
    <row r="30" ht="12.75">
      <c r="E30" s="20"/>
    </row>
    <row r="31" ht="12.75">
      <c r="E31" s="20"/>
    </row>
    <row r="32" ht="12.75">
      <c r="E32" s="20"/>
    </row>
    <row r="33" ht="12.75">
      <c r="E33" s="20"/>
    </row>
    <row r="34" ht="12.75">
      <c r="E34" s="20"/>
    </row>
    <row r="35" ht="12.75">
      <c r="E35" s="20"/>
    </row>
    <row r="36" ht="12.75">
      <c r="E36" s="20"/>
    </row>
    <row r="37" ht="12.75">
      <c r="E37" s="20"/>
    </row>
    <row r="38" ht="12.75">
      <c r="E38" s="20"/>
    </row>
    <row r="39" ht="12.75">
      <c r="E39" s="20"/>
    </row>
    <row r="40" ht="12.75">
      <c r="E40" s="20"/>
    </row>
    <row r="41" ht="12.75">
      <c r="E41" s="20"/>
    </row>
    <row r="42" ht="12.75">
      <c r="E42" s="20"/>
    </row>
    <row r="43" ht="12.75">
      <c r="E43" s="20"/>
    </row>
    <row r="44" ht="12.75">
      <c r="E44" s="20"/>
    </row>
    <row r="45" ht="12.75">
      <c r="E45" s="20"/>
    </row>
    <row r="46" ht="12.75">
      <c r="E46" s="20"/>
    </row>
    <row r="47" ht="12.75">
      <c r="E47" s="20"/>
    </row>
    <row r="48" ht="12.75">
      <c r="E48" s="20"/>
    </row>
    <row r="49" ht="12.75">
      <c r="E49" s="20"/>
    </row>
    <row r="50" ht="12.75">
      <c r="E50" s="20"/>
    </row>
    <row r="51" ht="12.75">
      <c r="E51" s="20"/>
    </row>
    <row r="52" ht="12.75">
      <c r="E52" s="20"/>
    </row>
    <row r="53" ht="12.75">
      <c r="E53" s="20"/>
    </row>
    <row r="54" ht="12.75">
      <c r="E54" s="20"/>
    </row>
    <row r="55" ht="12.75">
      <c r="E55" s="20"/>
    </row>
    <row r="56" ht="12.75">
      <c r="E56" s="20"/>
    </row>
    <row r="57" ht="12.75">
      <c r="E57" s="20"/>
    </row>
    <row r="58" ht="12.75">
      <c r="E58" s="20"/>
    </row>
    <row r="59" ht="12.75">
      <c r="E59" s="20"/>
    </row>
    <row r="60" ht="12.75">
      <c r="E60" s="20"/>
    </row>
    <row r="61" ht="12.75">
      <c r="E61" s="20"/>
    </row>
    <row r="62" ht="12.75">
      <c r="E62" s="20"/>
    </row>
    <row r="63" ht="12.75">
      <c r="E63" s="20"/>
    </row>
    <row r="64" ht="12.75">
      <c r="E64" s="20"/>
    </row>
    <row r="65" ht="12.75">
      <c r="E65" s="20"/>
    </row>
    <row r="66" ht="12.75">
      <c r="E66" s="20"/>
    </row>
    <row r="67" ht="12.75">
      <c r="E67" s="20"/>
    </row>
    <row r="68" ht="12.75">
      <c r="E68" s="20"/>
    </row>
    <row r="69" ht="12.75">
      <c r="E69" s="20"/>
    </row>
    <row r="70" ht="12.75">
      <c r="E70" s="20"/>
    </row>
    <row r="71" ht="12.75">
      <c r="E71" s="20"/>
    </row>
    <row r="72" ht="12.75">
      <c r="E72" s="20"/>
    </row>
    <row r="73" ht="12.75">
      <c r="E73" s="20"/>
    </row>
    <row r="74" ht="12.75">
      <c r="E74" s="20"/>
    </row>
    <row r="75" ht="12.75">
      <c r="E75" s="20"/>
    </row>
    <row r="76" ht="12.75">
      <c r="E76" s="20"/>
    </row>
    <row r="77" ht="12.75">
      <c r="E77" s="20"/>
    </row>
    <row r="78" ht="12.75">
      <c r="E78" s="20"/>
    </row>
    <row r="79" ht="12.75">
      <c r="E79" s="20"/>
    </row>
    <row r="80" ht="12.75">
      <c r="E80" s="20"/>
    </row>
    <row r="81" ht="12.75">
      <c r="E81" s="20"/>
    </row>
    <row r="82" ht="12.75">
      <c r="E82" s="20"/>
    </row>
    <row r="83" ht="12.75">
      <c r="E83" s="20"/>
    </row>
    <row r="84" ht="12.75">
      <c r="E84" s="20"/>
    </row>
    <row r="85" ht="12.75">
      <c r="E85" s="20"/>
    </row>
    <row r="86" ht="12.75">
      <c r="E86" s="20"/>
    </row>
    <row r="87" ht="12.75">
      <c r="E87" s="20"/>
    </row>
    <row r="88" ht="12.75">
      <c r="E88" s="20"/>
    </row>
    <row r="89" ht="12.75">
      <c r="E89" s="20"/>
    </row>
    <row r="90" ht="12.75">
      <c r="E90" s="20"/>
    </row>
    <row r="91" ht="12.75">
      <c r="E91" s="20"/>
    </row>
    <row r="92" ht="12.75">
      <c r="E92" s="20"/>
    </row>
    <row r="93" ht="12.75">
      <c r="E93" s="20"/>
    </row>
    <row r="94" ht="12.75">
      <c r="E94" s="20"/>
    </row>
    <row r="95" ht="12.75">
      <c r="E95" s="20"/>
    </row>
    <row r="96" ht="12.75">
      <c r="E96" s="20"/>
    </row>
    <row r="97" ht="12.75">
      <c r="E97" s="20"/>
    </row>
    <row r="98" ht="12.75">
      <c r="E98" s="20"/>
    </row>
    <row r="99" ht="12.75">
      <c r="E99" s="20"/>
    </row>
    <row r="100" ht="12.75">
      <c r="E100" s="20"/>
    </row>
    <row r="101" ht="12.75">
      <c r="E101" s="20"/>
    </row>
    <row r="102" ht="12.75">
      <c r="E102" s="20"/>
    </row>
    <row r="103" ht="12.75">
      <c r="E103" s="20"/>
    </row>
    <row r="104" ht="12.75">
      <c r="E104" s="20"/>
    </row>
    <row r="105" ht="12.75">
      <c r="E105" s="20"/>
    </row>
    <row r="106" ht="12.75">
      <c r="E106" s="20"/>
    </row>
    <row r="107" ht="12.75">
      <c r="E107" s="20"/>
    </row>
    <row r="108" ht="12.75">
      <c r="E108" s="20"/>
    </row>
    <row r="109" ht="12.75">
      <c r="E109" s="20"/>
    </row>
    <row r="110" ht="12.75">
      <c r="E110" s="20"/>
    </row>
    <row r="111" ht="12.75">
      <c r="E111" s="20"/>
    </row>
    <row r="112" ht="12.75">
      <c r="E112" s="20"/>
    </row>
    <row r="113" ht="12.75">
      <c r="E113" s="20"/>
    </row>
    <row r="114" ht="12.75">
      <c r="E114" s="20"/>
    </row>
    <row r="115" ht="12.75">
      <c r="E115" s="20"/>
    </row>
    <row r="116" ht="12.75">
      <c r="E116" s="20"/>
    </row>
    <row r="117" ht="12.75">
      <c r="E117" s="20"/>
    </row>
    <row r="118" ht="12.75">
      <c r="E118" s="20"/>
    </row>
    <row r="119" ht="12.75">
      <c r="E119" s="20"/>
    </row>
    <row r="120" ht="12.75">
      <c r="E120" s="20"/>
    </row>
    <row r="121" ht="12.75">
      <c r="E121" s="20"/>
    </row>
    <row r="122" ht="12.75">
      <c r="E122" s="20"/>
    </row>
    <row r="123" ht="12.75">
      <c r="E123" s="20"/>
    </row>
    <row r="124" ht="12.75">
      <c r="E124" s="20"/>
    </row>
    <row r="125" ht="12.75">
      <c r="E125" s="20"/>
    </row>
    <row r="126" ht="12.75">
      <c r="E126" s="20"/>
    </row>
    <row r="127" ht="12.75">
      <c r="E127" s="20"/>
    </row>
    <row r="128" ht="12.75">
      <c r="E128" s="20"/>
    </row>
    <row r="129" ht="12.75">
      <c r="E129" s="20"/>
    </row>
    <row r="130" ht="12.75">
      <c r="E130" s="20"/>
    </row>
    <row r="131" ht="12.75">
      <c r="E131" s="20"/>
    </row>
    <row r="132" ht="12.75">
      <c r="E132" s="20"/>
    </row>
    <row r="133" ht="12.75">
      <c r="E133" s="20"/>
    </row>
    <row r="134" ht="12.75">
      <c r="E134" s="20"/>
    </row>
    <row r="135" ht="12.75">
      <c r="E135" s="20"/>
    </row>
    <row r="136" ht="12.75">
      <c r="E136" s="20"/>
    </row>
    <row r="137" ht="12.75">
      <c r="E137" s="20"/>
    </row>
    <row r="138" ht="12.75">
      <c r="E138" s="20"/>
    </row>
    <row r="139" ht="12.75">
      <c r="E139" s="20"/>
    </row>
    <row r="140" ht="12.75">
      <c r="E140" s="20"/>
    </row>
    <row r="141" ht="12.75">
      <c r="E141" s="20"/>
    </row>
    <row r="142" ht="12.75">
      <c r="E142" s="20"/>
    </row>
    <row r="143" ht="12.75">
      <c r="E143" s="20"/>
    </row>
    <row r="144" ht="12.75">
      <c r="E144" s="20"/>
    </row>
    <row r="145" ht="12.75">
      <c r="E145" s="20"/>
    </row>
    <row r="146" ht="12.75">
      <c r="E146" s="20"/>
    </row>
    <row r="147" ht="12.75">
      <c r="E147" s="20"/>
    </row>
    <row r="148" ht="12.75">
      <c r="E148" s="20"/>
    </row>
    <row r="149" ht="12.75">
      <c r="E149" s="20"/>
    </row>
    <row r="150" ht="12.75">
      <c r="E150" s="20"/>
    </row>
    <row r="151" ht="12.75">
      <c r="E151" s="20"/>
    </row>
    <row r="152" ht="12.75">
      <c r="E152" s="20"/>
    </row>
    <row r="153" ht="12.75">
      <c r="E153" s="20"/>
    </row>
    <row r="154" ht="12.75">
      <c r="E154" s="20"/>
    </row>
    <row r="155" ht="12.75">
      <c r="E155" s="20"/>
    </row>
    <row r="156" ht="12.75">
      <c r="E156" s="20"/>
    </row>
    <row r="157" ht="12.75">
      <c r="E157" s="20"/>
    </row>
    <row r="158" ht="12.75">
      <c r="E158" s="20"/>
    </row>
    <row r="159" ht="12.75">
      <c r="E159" s="20"/>
    </row>
    <row r="160" ht="12.75">
      <c r="E160" s="20"/>
    </row>
    <row r="161" ht="12.75">
      <c r="E161" s="20"/>
    </row>
    <row r="162" ht="12.75">
      <c r="E162" s="20"/>
    </row>
    <row r="163" ht="12.75">
      <c r="E163" s="20"/>
    </row>
    <row r="164" ht="12.75">
      <c r="E164" s="20"/>
    </row>
    <row r="165" ht="12.75">
      <c r="E165" s="20"/>
    </row>
    <row r="166" ht="12.75">
      <c r="E166" s="20"/>
    </row>
    <row r="167" ht="12.75">
      <c r="E167" s="20"/>
    </row>
    <row r="168" ht="12.75">
      <c r="E168" s="20"/>
    </row>
    <row r="169" ht="12.75">
      <c r="E169" s="20"/>
    </row>
    <row r="170" ht="12.75">
      <c r="E170" s="20"/>
    </row>
    <row r="171" ht="12.75">
      <c r="E171" s="20"/>
    </row>
    <row r="172" ht="12.75">
      <c r="E172" s="20"/>
    </row>
    <row r="173" ht="12.75">
      <c r="E173" s="20"/>
    </row>
    <row r="174" ht="12.75">
      <c r="E174" s="20"/>
    </row>
    <row r="175" ht="12.75">
      <c r="E175" s="20"/>
    </row>
    <row r="176" ht="12.75">
      <c r="E176" s="20"/>
    </row>
    <row r="177" ht="12.75">
      <c r="E177" s="20"/>
    </row>
    <row r="178" ht="12.75">
      <c r="E178" s="20"/>
    </row>
    <row r="179" ht="12.75">
      <c r="E179" s="20"/>
    </row>
  </sheetData>
  <sheetProtection/>
  <mergeCells count="2">
    <mergeCell ref="A2:K2"/>
    <mergeCell ref="B6:K6"/>
  </mergeCells>
  <printOptions/>
  <pageMargins left="0.7874015748031497" right="0.7874015748031497" top="0.1968503937007874" bottom="0.1968503937007874" header="0.5118110236220472" footer="0.5118110236220472"/>
  <pageSetup horizontalDpi="360" verticalDpi="360" orientation="landscape" paperSize="9" r:id="rId5"/>
  <headerFooter alignWithMargins="0">
    <oddFooter>&amp;C&amp;P</oddFooter>
  </headerFooter>
  <drawing r:id="rId4"/>
  <legacyDrawing r:id="rId3"/>
  <oleObjects>
    <oleObject progId="PBrush" shapeId="2148069" r:id="rId1"/>
    <oleObject progId="PBrush" shapeId="25711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zoomScale="90" zoomScaleNormal="90" zoomScalePageLayoutView="0" workbookViewId="0" topLeftCell="A1">
      <selection activeCell="A13" sqref="A13:C13"/>
    </sheetView>
  </sheetViews>
  <sheetFormatPr defaultColWidth="9.00390625" defaultRowHeight="12.75"/>
  <cols>
    <col min="2" max="2" width="47.50390625" style="0" customWidth="1"/>
    <col min="3" max="3" width="16.875" style="0" customWidth="1"/>
  </cols>
  <sheetData>
    <row r="1" spans="1:6" ht="15">
      <c r="A1" s="297"/>
      <c r="B1" s="297"/>
      <c r="C1" s="297"/>
      <c r="D1" s="297"/>
      <c r="E1" s="297"/>
      <c r="F1" s="297"/>
    </row>
    <row r="2" spans="1:3" ht="15">
      <c r="A2" s="298" t="s">
        <v>92</v>
      </c>
      <c r="B2" s="298"/>
      <c r="C2" s="298"/>
    </row>
    <row r="4" spans="1:4" ht="36" customHeight="1">
      <c r="A4" s="299" t="s">
        <v>175</v>
      </c>
      <c r="B4" s="299"/>
      <c r="C4" s="299"/>
      <c r="D4" s="299"/>
    </row>
    <row r="5" spans="1:4" ht="23.25" thickBot="1">
      <c r="A5" s="73"/>
      <c r="B5" s="73"/>
      <c r="C5" s="73"/>
      <c r="D5" s="73"/>
    </row>
    <row r="6" spans="1:13" ht="18" customHeight="1" thickBot="1">
      <c r="A6" s="210" t="s">
        <v>47</v>
      </c>
      <c r="B6" s="249" t="s">
        <v>2</v>
      </c>
      <c r="C6" s="106" t="s">
        <v>98</v>
      </c>
      <c r="D6" s="55"/>
      <c r="I6" s="24"/>
      <c r="J6" s="24"/>
      <c r="K6" s="24"/>
      <c r="L6" s="24"/>
      <c r="M6" s="24"/>
    </row>
    <row r="7" spans="1:13" ht="18" customHeight="1">
      <c r="A7" s="70" t="s">
        <v>17</v>
      </c>
      <c r="B7" s="283" t="s">
        <v>269</v>
      </c>
      <c r="C7" s="244">
        <v>754</v>
      </c>
      <c r="D7" s="56"/>
      <c r="I7" s="110"/>
      <c r="J7" s="110"/>
      <c r="K7" s="110"/>
      <c r="L7" s="52"/>
      <c r="M7" s="24"/>
    </row>
    <row r="8" spans="1:13" ht="18" customHeight="1">
      <c r="A8" s="71" t="s">
        <v>18</v>
      </c>
      <c r="B8" s="278" t="s">
        <v>226</v>
      </c>
      <c r="C8" s="244">
        <v>693.1</v>
      </c>
      <c r="D8" s="24"/>
      <c r="H8" s="111"/>
      <c r="I8" s="111"/>
      <c r="J8" s="111"/>
      <c r="K8" s="52"/>
      <c r="L8" s="24"/>
      <c r="M8" s="24"/>
    </row>
    <row r="9" spans="1:13" ht="18" customHeight="1">
      <c r="A9" s="72" t="s">
        <v>19</v>
      </c>
      <c r="B9" s="273" t="s">
        <v>214</v>
      </c>
      <c r="C9" s="279">
        <v>683.6</v>
      </c>
      <c r="D9" s="24"/>
      <c r="E9" s="300"/>
      <c r="F9" s="300"/>
      <c r="G9" s="300"/>
      <c r="I9" s="112"/>
      <c r="J9" s="112"/>
      <c r="K9" s="112"/>
      <c r="L9" s="52"/>
      <c r="M9" s="24"/>
    </row>
    <row r="10" spans="1:13" ht="18" customHeight="1">
      <c r="A10" s="71" t="s">
        <v>25</v>
      </c>
      <c r="B10" s="251" t="s">
        <v>270</v>
      </c>
      <c r="C10" s="267">
        <v>668.8</v>
      </c>
      <c r="D10" s="24"/>
      <c r="H10" s="110"/>
      <c r="I10" s="110"/>
      <c r="J10" s="110"/>
      <c r="K10" s="52"/>
      <c r="L10" s="24"/>
      <c r="M10" s="24"/>
    </row>
    <row r="11" spans="1:13" ht="18" customHeight="1">
      <c r="A11" s="71" t="s">
        <v>26</v>
      </c>
      <c r="B11" s="251" t="s">
        <v>230</v>
      </c>
      <c r="C11" s="245">
        <v>659.25</v>
      </c>
      <c r="D11" s="101"/>
      <c r="I11" s="24"/>
      <c r="J11" s="24"/>
      <c r="K11" s="24"/>
      <c r="L11" s="24"/>
      <c r="M11" s="24"/>
    </row>
    <row r="12" spans="1:13" ht="18" customHeight="1">
      <c r="A12" s="72" t="s">
        <v>27</v>
      </c>
      <c r="B12" s="286" t="s">
        <v>223</v>
      </c>
      <c r="C12" s="244">
        <v>647.25</v>
      </c>
      <c r="D12" s="24"/>
      <c r="E12" s="300"/>
      <c r="F12" s="300"/>
      <c r="G12" s="300"/>
      <c r="H12" s="112"/>
      <c r="I12" s="102"/>
      <c r="J12" s="102"/>
      <c r="K12" s="52"/>
      <c r="L12" s="24"/>
      <c r="M12" s="24"/>
    </row>
    <row r="13" spans="1:13" ht="18" customHeight="1">
      <c r="A13" s="315" t="s">
        <v>20</v>
      </c>
      <c r="B13" s="316" t="s">
        <v>203</v>
      </c>
      <c r="C13" s="317">
        <v>580.3</v>
      </c>
      <c r="D13" s="101"/>
      <c r="E13" s="300"/>
      <c r="F13" s="300"/>
      <c r="G13" s="300"/>
      <c r="I13" s="295"/>
      <c r="J13" s="295"/>
      <c r="K13" s="295"/>
      <c r="L13" s="52"/>
      <c r="M13" s="24"/>
    </row>
    <row r="14" spans="1:13" ht="18" customHeight="1">
      <c r="A14" s="71" t="s">
        <v>23</v>
      </c>
      <c r="B14" s="251" t="s">
        <v>288</v>
      </c>
      <c r="C14" s="245">
        <v>566.35</v>
      </c>
      <c r="D14" s="101"/>
      <c r="I14" s="24"/>
      <c r="J14" s="24"/>
      <c r="K14" s="24"/>
      <c r="L14" s="24"/>
      <c r="M14" s="24"/>
    </row>
    <row r="15" spans="1:13" ht="18" customHeight="1">
      <c r="A15" s="72" t="s">
        <v>24</v>
      </c>
      <c r="B15" s="288" t="s">
        <v>221</v>
      </c>
      <c r="C15" s="244">
        <v>560.2</v>
      </c>
      <c r="D15" s="24"/>
      <c r="H15" s="295"/>
      <c r="I15" s="295"/>
      <c r="J15" s="295"/>
      <c r="K15" s="52"/>
      <c r="L15" s="24"/>
      <c r="M15" s="24"/>
    </row>
    <row r="16" spans="1:13" ht="18" customHeight="1">
      <c r="A16" s="71" t="s">
        <v>21</v>
      </c>
      <c r="B16" s="251"/>
      <c r="C16" s="142"/>
      <c r="D16" s="24"/>
      <c r="I16" s="24"/>
      <c r="J16" s="24"/>
      <c r="K16" s="24"/>
      <c r="L16" s="24"/>
      <c r="M16" s="24"/>
    </row>
    <row r="17" spans="1:13" ht="18" customHeight="1">
      <c r="A17" s="71" t="s">
        <v>22</v>
      </c>
      <c r="B17" s="251"/>
      <c r="C17" s="244"/>
      <c r="D17" s="24"/>
      <c r="I17" s="296"/>
      <c r="J17" s="296"/>
      <c r="K17" s="296"/>
      <c r="L17" s="52"/>
      <c r="M17" s="24"/>
    </row>
    <row r="18" spans="1:13" ht="18" customHeight="1">
      <c r="A18" s="72" t="s">
        <v>28</v>
      </c>
      <c r="B18" s="251"/>
      <c r="C18" s="231"/>
      <c r="D18" s="24"/>
      <c r="H18" s="112"/>
      <c r="I18" s="113"/>
      <c r="J18" s="113"/>
      <c r="K18" s="52"/>
      <c r="L18" s="24"/>
      <c r="M18" s="24"/>
    </row>
    <row r="19" spans="1:4" ht="18" customHeight="1">
      <c r="A19" s="71" t="s">
        <v>29</v>
      </c>
      <c r="B19" s="252"/>
      <c r="C19" s="268"/>
      <c r="D19" s="24"/>
    </row>
    <row r="20" spans="1:4" ht="18" customHeight="1">
      <c r="A20" s="141" t="s">
        <v>30</v>
      </c>
      <c r="B20" s="140"/>
      <c r="C20" s="142"/>
      <c r="D20" s="24"/>
    </row>
    <row r="21" spans="1:4" ht="18" customHeight="1" thickBot="1">
      <c r="A21" s="234" t="s">
        <v>31</v>
      </c>
      <c r="B21" s="250"/>
      <c r="C21" s="144"/>
      <c r="D21" s="24"/>
    </row>
    <row r="22" spans="1:4" ht="17.25">
      <c r="A22" s="38"/>
      <c r="B22" s="54"/>
      <c r="C22" s="52"/>
      <c r="D22" s="24"/>
    </row>
    <row r="23" spans="1:4" ht="17.25">
      <c r="A23" s="38"/>
      <c r="B23" s="54"/>
      <c r="C23" s="52"/>
      <c r="D23" s="24"/>
    </row>
    <row r="24" spans="1:4" ht="18" thickBot="1">
      <c r="A24" s="24"/>
      <c r="B24" s="54" t="s">
        <v>164</v>
      </c>
      <c r="C24" s="52"/>
      <c r="D24" s="24"/>
    </row>
    <row r="25" spans="1:3" ht="18" thickBot="1">
      <c r="A25" s="107"/>
      <c r="B25" s="108"/>
      <c r="C25" s="109"/>
    </row>
    <row r="26" spans="1:3" ht="18" thickBot="1">
      <c r="A26" s="76"/>
      <c r="B26" s="108"/>
      <c r="C26" s="75"/>
    </row>
    <row r="27" spans="1:2" ht="17.25">
      <c r="A27" s="40"/>
      <c r="B27" s="54"/>
    </row>
    <row r="28" spans="1:2" ht="17.25">
      <c r="A28" s="40"/>
      <c r="B28" s="54"/>
    </row>
    <row r="29" ht="17.25">
      <c r="B29" s="54"/>
    </row>
    <row r="30" ht="17.25">
      <c r="B30" s="54"/>
    </row>
    <row r="31" ht="17.25">
      <c r="B31" s="54"/>
    </row>
  </sheetData>
  <sheetProtection/>
  <mergeCells count="9">
    <mergeCell ref="I13:K13"/>
    <mergeCell ref="H15:J15"/>
    <mergeCell ref="I17:K17"/>
    <mergeCell ref="A1:F1"/>
    <mergeCell ref="A2:C2"/>
    <mergeCell ref="A4:D4"/>
    <mergeCell ref="E9:G9"/>
    <mergeCell ref="E12:G12"/>
    <mergeCell ref="E13:G1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zoomScale="90" zoomScaleNormal="90" zoomScalePageLayoutView="0" workbookViewId="0" topLeftCell="A3">
      <selection activeCell="A15" sqref="A15:C15"/>
    </sheetView>
  </sheetViews>
  <sheetFormatPr defaultColWidth="9.00390625" defaultRowHeight="12.75"/>
  <cols>
    <col min="2" max="2" width="53.00390625" style="0" customWidth="1"/>
    <col min="3" max="3" width="17.50390625" style="0" customWidth="1"/>
  </cols>
  <sheetData>
    <row r="1" spans="1:6" ht="15">
      <c r="A1" s="297"/>
      <c r="B1" s="297"/>
      <c r="C1" s="297"/>
      <c r="D1" s="297"/>
      <c r="E1" s="297"/>
      <c r="F1" s="297"/>
    </row>
    <row r="2" spans="1:3" ht="15">
      <c r="A2" s="298" t="s">
        <v>92</v>
      </c>
      <c r="B2" s="298"/>
      <c r="C2" s="298"/>
    </row>
    <row r="4" spans="1:4" ht="36" customHeight="1">
      <c r="A4" s="299" t="s">
        <v>176</v>
      </c>
      <c r="B4" s="299"/>
      <c r="C4" s="299"/>
      <c r="D4" s="299"/>
    </row>
    <row r="5" spans="1:4" ht="23.25" thickBot="1">
      <c r="A5" s="73"/>
      <c r="B5" s="73"/>
      <c r="C5" s="73"/>
      <c r="D5" s="73"/>
    </row>
    <row r="6" spans="1:13" ht="18" customHeight="1" thickBot="1">
      <c r="A6" s="210" t="s">
        <v>47</v>
      </c>
      <c r="B6" s="249" t="s">
        <v>2</v>
      </c>
      <c r="C6" s="106" t="s">
        <v>98</v>
      </c>
      <c r="D6" s="55"/>
      <c r="I6" s="24"/>
      <c r="J6" s="24"/>
      <c r="K6" s="24"/>
      <c r="L6" s="24"/>
      <c r="M6" s="24"/>
    </row>
    <row r="7" spans="1:13" ht="18" customHeight="1">
      <c r="A7" s="70" t="s">
        <v>17</v>
      </c>
      <c r="B7" s="283" t="s">
        <v>269</v>
      </c>
      <c r="C7" s="284">
        <v>754</v>
      </c>
      <c r="D7" s="56"/>
      <c r="I7" s="110"/>
      <c r="J7" s="110"/>
      <c r="K7" s="110"/>
      <c r="L7" s="52"/>
      <c r="M7" s="24"/>
    </row>
    <row r="8" spans="1:13" ht="18" customHeight="1">
      <c r="A8" s="71" t="s">
        <v>18</v>
      </c>
      <c r="B8" s="278" t="s">
        <v>226</v>
      </c>
      <c r="C8" s="247">
        <v>693.1</v>
      </c>
      <c r="D8" s="24"/>
      <c r="H8" s="111"/>
      <c r="I8" s="111"/>
      <c r="J8" s="111"/>
      <c r="K8" s="52"/>
      <c r="L8" s="24"/>
      <c r="M8" s="24"/>
    </row>
    <row r="9" spans="1:13" ht="18" customHeight="1">
      <c r="A9" s="72" t="s">
        <v>19</v>
      </c>
      <c r="B9" s="273" t="s">
        <v>214</v>
      </c>
      <c r="C9" s="285">
        <v>683.6</v>
      </c>
      <c r="D9" s="24"/>
      <c r="E9" s="300"/>
      <c r="F9" s="300"/>
      <c r="G9" s="300"/>
      <c r="I9" s="112"/>
      <c r="J9" s="112"/>
      <c r="K9" s="112"/>
      <c r="L9" s="52"/>
      <c r="M9" s="24"/>
    </row>
    <row r="10" spans="1:13" ht="18" customHeight="1">
      <c r="A10" s="71" t="s">
        <v>25</v>
      </c>
      <c r="B10" s="251" t="s">
        <v>270</v>
      </c>
      <c r="C10" s="254">
        <v>668.8</v>
      </c>
      <c r="D10" s="24"/>
      <c r="H10" s="110"/>
      <c r="I10" s="110"/>
      <c r="J10" s="110"/>
      <c r="K10" s="52"/>
      <c r="L10" s="24"/>
      <c r="M10" s="24"/>
    </row>
    <row r="11" spans="1:13" ht="18" customHeight="1">
      <c r="A11" s="71" t="s">
        <v>26</v>
      </c>
      <c r="B11" s="251" t="s">
        <v>230</v>
      </c>
      <c r="C11" s="247">
        <v>659.25</v>
      </c>
      <c r="D11" s="101"/>
      <c r="I11" s="24"/>
      <c r="J11" s="24"/>
      <c r="K11" s="24"/>
      <c r="L11" s="24"/>
      <c r="M11" s="24"/>
    </row>
    <row r="12" spans="1:13" ht="18" customHeight="1">
      <c r="A12" s="72" t="s">
        <v>27</v>
      </c>
      <c r="B12" s="286" t="s">
        <v>223</v>
      </c>
      <c r="C12" s="247">
        <v>647.25</v>
      </c>
      <c r="D12" s="24"/>
      <c r="E12" s="300"/>
      <c r="F12" s="300"/>
      <c r="G12" s="300"/>
      <c r="H12" s="112"/>
      <c r="I12" s="102"/>
      <c r="J12" s="102"/>
      <c r="K12" s="52"/>
      <c r="L12" s="24"/>
      <c r="M12" s="24"/>
    </row>
    <row r="13" spans="1:13" ht="18" customHeight="1">
      <c r="A13" s="71" t="s">
        <v>20</v>
      </c>
      <c r="B13" s="251" t="s">
        <v>272</v>
      </c>
      <c r="C13" s="246">
        <v>639.05</v>
      </c>
      <c r="D13" s="101"/>
      <c r="E13" s="300"/>
      <c r="F13" s="300"/>
      <c r="G13" s="300"/>
      <c r="I13" s="295"/>
      <c r="J13" s="295"/>
      <c r="K13" s="295"/>
      <c r="L13" s="52"/>
      <c r="M13" s="24"/>
    </row>
    <row r="14" spans="1:13" ht="18" customHeight="1">
      <c r="A14" s="71" t="s">
        <v>23</v>
      </c>
      <c r="B14" s="251" t="s">
        <v>273</v>
      </c>
      <c r="C14" s="247">
        <v>608.95</v>
      </c>
      <c r="D14" s="101"/>
      <c r="I14" s="24"/>
      <c r="J14" s="24"/>
      <c r="K14" s="24"/>
      <c r="L14" s="24"/>
      <c r="M14" s="24"/>
    </row>
    <row r="15" spans="1:13" ht="18" customHeight="1">
      <c r="A15" s="318" t="s">
        <v>24</v>
      </c>
      <c r="B15" s="319" t="s">
        <v>203</v>
      </c>
      <c r="C15" s="320">
        <v>580.3</v>
      </c>
      <c r="D15" s="24"/>
      <c r="H15" s="112"/>
      <c r="I15" s="232"/>
      <c r="J15" s="232"/>
      <c r="K15" s="233"/>
      <c r="L15" s="24"/>
      <c r="M15" s="24"/>
    </row>
    <row r="16" spans="1:13" ht="18" customHeight="1">
      <c r="A16" s="71" t="s">
        <v>21</v>
      </c>
      <c r="B16" s="251" t="s">
        <v>288</v>
      </c>
      <c r="C16" s="246">
        <v>566.35</v>
      </c>
      <c r="D16" s="24"/>
      <c r="I16" s="24"/>
      <c r="J16" s="24"/>
      <c r="K16" s="24"/>
      <c r="L16" s="24"/>
      <c r="M16" s="24"/>
    </row>
    <row r="17" spans="1:13" ht="18" customHeight="1">
      <c r="A17" s="71" t="s">
        <v>22</v>
      </c>
      <c r="B17" s="287" t="s">
        <v>221</v>
      </c>
      <c r="C17" s="246">
        <v>560.2</v>
      </c>
      <c r="D17" s="24"/>
      <c r="E17" s="24"/>
      <c r="H17" s="112"/>
      <c r="I17" s="112"/>
      <c r="J17" s="112"/>
      <c r="K17" s="233"/>
      <c r="L17" s="52"/>
      <c r="M17" s="24"/>
    </row>
    <row r="18" spans="1:13" ht="18" customHeight="1">
      <c r="A18" s="72" t="s">
        <v>28</v>
      </c>
      <c r="B18" s="251" t="s">
        <v>212</v>
      </c>
      <c r="C18" s="247">
        <v>558</v>
      </c>
      <c r="D18" s="52"/>
      <c r="E18" s="24"/>
      <c r="H18" s="112"/>
      <c r="I18" s="113"/>
      <c r="J18" s="113"/>
      <c r="K18" s="52"/>
      <c r="L18" s="24"/>
      <c r="M18" s="24"/>
    </row>
    <row r="19" spans="1:4" ht="18" customHeight="1">
      <c r="A19" s="71" t="s">
        <v>29</v>
      </c>
      <c r="B19" s="252" t="s">
        <v>220</v>
      </c>
      <c r="C19" s="246">
        <v>543.85</v>
      </c>
      <c r="D19" s="24"/>
    </row>
    <row r="20" spans="1:4" ht="18" customHeight="1">
      <c r="A20" s="141" t="s">
        <v>30</v>
      </c>
      <c r="B20" s="252"/>
      <c r="C20" s="247"/>
      <c r="D20" s="24"/>
    </row>
    <row r="21" spans="1:4" ht="18" customHeight="1" thickBot="1">
      <c r="A21" s="143" t="s">
        <v>31</v>
      </c>
      <c r="B21" s="253"/>
      <c r="C21" s="248"/>
      <c r="D21" s="24"/>
    </row>
    <row r="22" spans="1:4" ht="17.25">
      <c r="A22" s="38"/>
      <c r="B22" s="54"/>
      <c r="C22" s="52"/>
      <c r="D22" s="24"/>
    </row>
    <row r="23" spans="1:4" ht="17.25">
      <c r="A23" s="38"/>
      <c r="B23" s="54"/>
      <c r="C23" s="52"/>
      <c r="D23" s="24"/>
    </row>
    <row r="24" spans="1:4" ht="18" thickBot="1">
      <c r="A24" s="24"/>
      <c r="B24" s="54" t="s">
        <v>164</v>
      </c>
      <c r="C24" s="52"/>
      <c r="D24" s="24"/>
    </row>
    <row r="25" spans="1:3" ht="18" thickBot="1">
      <c r="A25" s="107"/>
      <c r="B25" s="108"/>
      <c r="C25" s="109"/>
    </row>
    <row r="26" spans="1:3" ht="18" thickBot="1">
      <c r="A26" s="76"/>
      <c r="B26" s="108"/>
      <c r="C26" s="75"/>
    </row>
    <row r="27" spans="1:2" ht="17.25">
      <c r="A27" s="40"/>
      <c r="B27" s="54"/>
    </row>
    <row r="28" spans="1:2" ht="17.25">
      <c r="A28" s="40"/>
      <c r="B28" s="54"/>
    </row>
    <row r="29" ht="17.25">
      <c r="B29" s="54"/>
    </row>
    <row r="30" ht="17.25">
      <c r="B30" s="54"/>
    </row>
    <row r="31" ht="17.25">
      <c r="B31" s="54"/>
    </row>
  </sheetData>
  <sheetProtection/>
  <mergeCells count="7">
    <mergeCell ref="I13:K13"/>
    <mergeCell ref="A1:F1"/>
    <mergeCell ref="A2:C2"/>
    <mergeCell ref="E9:G9"/>
    <mergeCell ref="E12:G12"/>
    <mergeCell ref="E13:G13"/>
    <mergeCell ref="A4:D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6"/>
  <sheetViews>
    <sheetView zoomScaleSheetLayoutView="100" zoomScalePageLayoutView="0" workbookViewId="0" topLeftCell="A22">
      <selection activeCell="A38" sqref="A38:N38"/>
    </sheetView>
  </sheetViews>
  <sheetFormatPr defaultColWidth="9.125" defaultRowHeight="12.75"/>
  <cols>
    <col min="1" max="1" width="6.625" style="2" customWidth="1"/>
    <col min="2" max="2" width="15.50390625" style="2" bestFit="1" customWidth="1"/>
    <col min="3" max="3" width="12.125" style="2" customWidth="1"/>
    <col min="4" max="4" width="26.375" style="2" customWidth="1"/>
    <col min="5" max="5" width="14.375" style="3" bestFit="1" customWidth="1"/>
    <col min="6" max="6" width="5.875" style="9" customWidth="1"/>
    <col min="7" max="7" width="8.50390625" style="12" customWidth="1"/>
    <col min="8" max="8" width="6.50390625" style="12" customWidth="1"/>
    <col min="9" max="9" width="10.00390625" style="12" customWidth="1"/>
    <col min="10" max="10" width="5.875" style="12" customWidth="1"/>
    <col min="11" max="11" width="8.50390625" style="12" customWidth="1"/>
    <col min="12" max="12" width="6.50390625" style="12" bestFit="1" customWidth="1"/>
    <col min="13" max="13" width="10.00390625" style="12" bestFit="1" customWidth="1"/>
    <col min="14" max="14" width="8.50390625" style="6" customWidth="1"/>
    <col min="15" max="16384" width="9.125" style="2" customWidth="1"/>
  </cols>
  <sheetData>
    <row r="1" spans="1:14" ht="18" customHeight="1">
      <c r="A1" s="298" t="s">
        <v>92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</row>
    <row r="3" spans="1:14" ht="22.5">
      <c r="A3" s="301" t="s">
        <v>199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</row>
    <row r="4" ht="13.5" thickBot="1"/>
    <row r="5" spans="1:14" ht="12.75">
      <c r="A5" s="59"/>
      <c r="B5" s="62"/>
      <c r="C5" s="58"/>
      <c r="D5" s="58"/>
      <c r="E5" s="63"/>
      <c r="F5" s="302" t="s">
        <v>3</v>
      </c>
      <c r="G5" s="303"/>
      <c r="H5" s="303"/>
      <c r="I5" s="304"/>
      <c r="J5" s="305" t="s">
        <v>4</v>
      </c>
      <c r="K5" s="306"/>
      <c r="L5" s="306"/>
      <c r="M5" s="307"/>
      <c r="N5" s="68" t="s">
        <v>5</v>
      </c>
    </row>
    <row r="6" spans="1:14" ht="13.5" thickBot="1">
      <c r="A6" s="60" t="s">
        <v>47</v>
      </c>
      <c r="B6" s="64" t="s">
        <v>0</v>
      </c>
      <c r="C6" s="4" t="s">
        <v>1</v>
      </c>
      <c r="D6" s="4" t="s">
        <v>2</v>
      </c>
      <c r="E6" s="65" t="s">
        <v>51</v>
      </c>
      <c r="F6" s="10" t="s">
        <v>50</v>
      </c>
      <c r="G6" s="33" t="s">
        <v>11</v>
      </c>
      <c r="H6" s="13" t="s">
        <v>10</v>
      </c>
      <c r="I6" s="14" t="s">
        <v>9</v>
      </c>
      <c r="J6" s="66" t="s">
        <v>50</v>
      </c>
      <c r="K6" s="13" t="s">
        <v>11</v>
      </c>
      <c r="L6" s="13" t="s">
        <v>10</v>
      </c>
      <c r="M6" s="67" t="s">
        <v>9</v>
      </c>
      <c r="N6" s="69" t="s">
        <v>6</v>
      </c>
    </row>
    <row r="7" spans="1:14" ht="14.25">
      <c r="A7" s="57" t="s">
        <v>17</v>
      </c>
      <c r="B7" s="270" t="s">
        <v>244</v>
      </c>
      <c r="C7" s="276" t="s">
        <v>245</v>
      </c>
      <c r="D7" s="274" t="s">
        <v>224</v>
      </c>
      <c r="E7" s="272">
        <v>2009</v>
      </c>
      <c r="F7" s="85">
        <v>3.42</v>
      </c>
      <c r="G7" s="86">
        <v>8.2</v>
      </c>
      <c r="H7" s="87">
        <v>18</v>
      </c>
      <c r="I7" s="88">
        <v>27</v>
      </c>
      <c r="J7" s="89">
        <f aca="true" t="shared" si="0" ref="J7:J41">IF(F7=0,F7-F7,(IF(F7&gt;=11,0,((F7*10)-110)*(-1))))</f>
        <v>75.8</v>
      </c>
      <c r="K7" s="90">
        <f aca="true" t="shared" si="1" ref="K7:K41">IF(G7&lt;=3,0,(IF(G7&lt;=6.5,(G7-3)*10,(35+((G7-6.5)*20)))))</f>
        <v>68.99999999999999</v>
      </c>
      <c r="L7" s="90">
        <f aca="true" t="shared" si="2" ref="L7:L41">H7*3.5</f>
        <v>63</v>
      </c>
      <c r="M7" s="91">
        <f aca="true" t="shared" si="3" ref="M7:M41">I7*2.25</f>
        <v>60.75</v>
      </c>
      <c r="N7" s="92">
        <f aca="true" t="shared" si="4" ref="N7:N41">SUM(J7:M7)</f>
        <v>268.54999999999995</v>
      </c>
    </row>
    <row r="8" spans="1:14" ht="14.25">
      <c r="A8" s="61" t="s">
        <v>18</v>
      </c>
      <c r="B8" s="270" t="s">
        <v>238</v>
      </c>
      <c r="C8" s="271" t="s">
        <v>77</v>
      </c>
      <c r="D8" s="275" t="s">
        <v>230</v>
      </c>
      <c r="E8" s="272">
        <v>2008</v>
      </c>
      <c r="F8" s="85">
        <v>3.64</v>
      </c>
      <c r="G8" s="86">
        <v>7.9</v>
      </c>
      <c r="H8" s="87">
        <v>17</v>
      </c>
      <c r="I8" s="88">
        <v>31</v>
      </c>
      <c r="J8" s="89">
        <f t="shared" si="0"/>
        <v>73.6</v>
      </c>
      <c r="K8" s="90">
        <f t="shared" si="1"/>
        <v>63.00000000000001</v>
      </c>
      <c r="L8" s="90">
        <f t="shared" si="2"/>
        <v>59.5</v>
      </c>
      <c r="M8" s="91">
        <f t="shared" si="3"/>
        <v>69.75</v>
      </c>
      <c r="N8" s="92">
        <f t="shared" si="4"/>
        <v>265.85</v>
      </c>
    </row>
    <row r="9" spans="1:14" ht="14.25">
      <c r="A9" s="61" t="s">
        <v>19</v>
      </c>
      <c r="B9" s="270" t="s">
        <v>257</v>
      </c>
      <c r="C9" s="271" t="s">
        <v>304</v>
      </c>
      <c r="D9" s="275" t="s">
        <v>303</v>
      </c>
      <c r="E9" s="272">
        <v>2008</v>
      </c>
      <c r="F9" s="85">
        <v>3.68</v>
      </c>
      <c r="G9" s="86">
        <v>7.7</v>
      </c>
      <c r="H9" s="87">
        <v>20</v>
      </c>
      <c r="I9" s="88">
        <v>26</v>
      </c>
      <c r="J9" s="89">
        <f t="shared" si="0"/>
        <v>73.19999999999999</v>
      </c>
      <c r="K9" s="90">
        <f t="shared" si="1"/>
        <v>59</v>
      </c>
      <c r="L9" s="90">
        <f t="shared" si="2"/>
        <v>70</v>
      </c>
      <c r="M9" s="91">
        <f t="shared" si="3"/>
        <v>58.5</v>
      </c>
      <c r="N9" s="92">
        <f t="shared" si="4"/>
        <v>260.7</v>
      </c>
    </row>
    <row r="10" spans="1:14" ht="14.25">
      <c r="A10" s="61" t="s">
        <v>25</v>
      </c>
      <c r="B10" s="195" t="s">
        <v>256</v>
      </c>
      <c r="C10" s="196" t="s">
        <v>131</v>
      </c>
      <c r="D10" s="243" t="s">
        <v>222</v>
      </c>
      <c r="E10" s="122">
        <v>2009</v>
      </c>
      <c r="F10" s="85">
        <v>4.24</v>
      </c>
      <c r="G10" s="86">
        <v>8.3</v>
      </c>
      <c r="H10" s="87">
        <v>16</v>
      </c>
      <c r="I10" s="88">
        <v>25</v>
      </c>
      <c r="J10" s="89">
        <f t="shared" si="0"/>
        <v>67.6</v>
      </c>
      <c r="K10" s="90">
        <f t="shared" si="1"/>
        <v>71.00000000000001</v>
      </c>
      <c r="L10" s="90">
        <f t="shared" si="2"/>
        <v>56</v>
      </c>
      <c r="M10" s="91">
        <f t="shared" si="3"/>
        <v>56.25</v>
      </c>
      <c r="N10" s="92">
        <f t="shared" si="4"/>
        <v>250.85000000000002</v>
      </c>
    </row>
    <row r="11" spans="1:14" ht="14.25">
      <c r="A11" s="61" t="s">
        <v>26</v>
      </c>
      <c r="B11" s="195" t="s">
        <v>264</v>
      </c>
      <c r="C11" s="196" t="s">
        <v>265</v>
      </c>
      <c r="D11" s="266" t="s">
        <v>228</v>
      </c>
      <c r="E11" s="122">
        <v>2009</v>
      </c>
      <c r="F11" s="85">
        <v>3.1</v>
      </c>
      <c r="G11" s="86">
        <v>7.7</v>
      </c>
      <c r="H11" s="87">
        <v>18</v>
      </c>
      <c r="I11" s="88">
        <v>22</v>
      </c>
      <c r="J11" s="89">
        <f t="shared" si="0"/>
        <v>79</v>
      </c>
      <c r="K11" s="90">
        <f t="shared" si="1"/>
        <v>59</v>
      </c>
      <c r="L11" s="90">
        <f t="shared" si="2"/>
        <v>63</v>
      </c>
      <c r="M11" s="91">
        <f t="shared" si="3"/>
        <v>49.5</v>
      </c>
      <c r="N11" s="92">
        <f t="shared" si="4"/>
        <v>250.5</v>
      </c>
    </row>
    <row r="12" spans="1:14" ht="14.25">
      <c r="A12" s="61" t="s">
        <v>27</v>
      </c>
      <c r="B12" s="195" t="s">
        <v>242</v>
      </c>
      <c r="C12" s="196" t="s">
        <v>243</v>
      </c>
      <c r="D12" s="235" t="s">
        <v>224</v>
      </c>
      <c r="E12" s="122">
        <v>2009</v>
      </c>
      <c r="F12" s="85">
        <v>4.64</v>
      </c>
      <c r="G12" s="86">
        <v>8.1</v>
      </c>
      <c r="H12" s="87">
        <v>12</v>
      </c>
      <c r="I12" s="88">
        <v>34</v>
      </c>
      <c r="J12" s="89">
        <f t="shared" si="0"/>
        <v>63.6</v>
      </c>
      <c r="K12" s="90">
        <f t="shared" si="1"/>
        <v>67</v>
      </c>
      <c r="L12" s="90">
        <f t="shared" si="2"/>
        <v>42</v>
      </c>
      <c r="M12" s="91">
        <f t="shared" si="3"/>
        <v>76.5</v>
      </c>
      <c r="N12" s="92">
        <f t="shared" si="4"/>
        <v>249.1</v>
      </c>
    </row>
    <row r="13" spans="1:14" ht="14.25">
      <c r="A13" s="61" t="s">
        <v>20</v>
      </c>
      <c r="B13" s="195" t="s">
        <v>246</v>
      </c>
      <c r="C13" s="196" t="s">
        <v>96</v>
      </c>
      <c r="D13" s="235" t="s">
        <v>224</v>
      </c>
      <c r="E13" s="289">
        <v>2008</v>
      </c>
      <c r="F13" s="85">
        <v>4.04</v>
      </c>
      <c r="G13" s="86">
        <v>7.7</v>
      </c>
      <c r="H13" s="87">
        <v>16</v>
      </c>
      <c r="I13" s="88">
        <v>23</v>
      </c>
      <c r="J13" s="89">
        <f t="shared" si="0"/>
        <v>69.6</v>
      </c>
      <c r="K13" s="90">
        <f t="shared" si="1"/>
        <v>59</v>
      </c>
      <c r="L13" s="90">
        <f t="shared" si="2"/>
        <v>56</v>
      </c>
      <c r="M13" s="91">
        <f t="shared" si="3"/>
        <v>51.75</v>
      </c>
      <c r="N13" s="92">
        <f t="shared" si="4"/>
        <v>236.35</v>
      </c>
    </row>
    <row r="14" spans="1:14" ht="14.25">
      <c r="A14" s="61" t="s">
        <v>23</v>
      </c>
      <c r="B14" s="195" t="s">
        <v>290</v>
      </c>
      <c r="C14" s="196" t="s">
        <v>289</v>
      </c>
      <c r="D14" s="236" t="s">
        <v>288</v>
      </c>
      <c r="E14" s="122">
        <v>2009</v>
      </c>
      <c r="F14" s="85">
        <v>4.99</v>
      </c>
      <c r="G14" s="86">
        <v>8.1</v>
      </c>
      <c r="H14" s="87">
        <v>15</v>
      </c>
      <c r="I14" s="88">
        <v>24</v>
      </c>
      <c r="J14" s="89">
        <f t="shared" si="0"/>
        <v>60.099999999999994</v>
      </c>
      <c r="K14" s="90">
        <f t="shared" si="1"/>
        <v>67</v>
      </c>
      <c r="L14" s="90">
        <f t="shared" si="2"/>
        <v>52.5</v>
      </c>
      <c r="M14" s="91">
        <f t="shared" si="3"/>
        <v>54</v>
      </c>
      <c r="N14" s="92">
        <f t="shared" si="4"/>
        <v>233.6</v>
      </c>
    </row>
    <row r="15" spans="1:14" ht="14.25">
      <c r="A15" s="61" t="s">
        <v>24</v>
      </c>
      <c r="B15" s="195" t="s">
        <v>252</v>
      </c>
      <c r="C15" s="196" t="s">
        <v>77</v>
      </c>
      <c r="D15" s="243" t="s">
        <v>222</v>
      </c>
      <c r="E15" s="289">
        <v>2008</v>
      </c>
      <c r="F15" s="85">
        <v>4.47</v>
      </c>
      <c r="G15" s="86">
        <v>8.7</v>
      </c>
      <c r="H15" s="87">
        <v>14</v>
      </c>
      <c r="I15" s="88">
        <v>17</v>
      </c>
      <c r="J15" s="89">
        <f t="shared" si="0"/>
        <v>65.30000000000001</v>
      </c>
      <c r="K15" s="90">
        <f t="shared" si="1"/>
        <v>78.99999999999999</v>
      </c>
      <c r="L15" s="90">
        <f t="shared" si="2"/>
        <v>49</v>
      </c>
      <c r="M15" s="91">
        <f t="shared" si="3"/>
        <v>38.25</v>
      </c>
      <c r="N15" s="92">
        <f t="shared" si="4"/>
        <v>231.55</v>
      </c>
    </row>
    <row r="16" spans="1:14" ht="14.25">
      <c r="A16" s="61" t="s">
        <v>21</v>
      </c>
      <c r="B16" s="195" t="s">
        <v>267</v>
      </c>
      <c r="C16" s="196" t="s">
        <v>266</v>
      </c>
      <c r="D16" s="277" t="s">
        <v>228</v>
      </c>
      <c r="E16" s="122">
        <v>2008</v>
      </c>
      <c r="F16" s="85">
        <v>4.42</v>
      </c>
      <c r="G16" s="269">
        <v>7.4</v>
      </c>
      <c r="H16" s="87">
        <v>16</v>
      </c>
      <c r="I16" s="88">
        <v>24</v>
      </c>
      <c r="J16" s="89">
        <f t="shared" si="0"/>
        <v>65.8</v>
      </c>
      <c r="K16" s="90">
        <f t="shared" si="1"/>
        <v>53.00000000000001</v>
      </c>
      <c r="L16" s="90">
        <f t="shared" si="2"/>
        <v>56</v>
      </c>
      <c r="M16" s="91">
        <f t="shared" si="3"/>
        <v>54</v>
      </c>
      <c r="N16" s="92">
        <f t="shared" si="4"/>
        <v>228.8</v>
      </c>
    </row>
    <row r="17" spans="1:14" ht="14.25">
      <c r="A17" s="61" t="s">
        <v>22</v>
      </c>
      <c r="B17" s="195" t="s">
        <v>305</v>
      </c>
      <c r="C17" s="196" t="s">
        <v>14</v>
      </c>
      <c r="D17" s="243" t="s">
        <v>303</v>
      </c>
      <c r="E17" s="124">
        <v>2009</v>
      </c>
      <c r="F17" s="85">
        <v>4.31</v>
      </c>
      <c r="G17" s="86">
        <v>7.8</v>
      </c>
      <c r="H17" s="87">
        <v>11</v>
      </c>
      <c r="I17" s="88">
        <v>25</v>
      </c>
      <c r="J17" s="89">
        <f t="shared" si="0"/>
        <v>66.9</v>
      </c>
      <c r="K17" s="90">
        <f t="shared" si="1"/>
        <v>61</v>
      </c>
      <c r="L17" s="90">
        <f t="shared" si="2"/>
        <v>38.5</v>
      </c>
      <c r="M17" s="91">
        <f t="shared" si="3"/>
        <v>56.25</v>
      </c>
      <c r="N17" s="92">
        <f t="shared" si="4"/>
        <v>222.65</v>
      </c>
    </row>
    <row r="18" spans="1:14" ht="14.25">
      <c r="A18" s="61" t="s">
        <v>28</v>
      </c>
      <c r="B18" s="195" t="s">
        <v>286</v>
      </c>
      <c r="C18" s="196" t="s">
        <v>287</v>
      </c>
      <c r="D18" s="277" t="s">
        <v>223</v>
      </c>
      <c r="E18" s="122">
        <v>2009</v>
      </c>
      <c r="F18" s="85">
        <v>4.6</v>
      </c>
      <c r="G18" s="86">
        <v>8.1</v>
      </c>
      <c r="H18" s="87">
        <v>12</v>
      </c>
      <c r="I18" s="88">
        <v>22</v>
      </c>
      <c r="J18" s="89">
        <f t="shared" si="0"/>
        <v>64</v>
      </c>
      <c r="K18" s="90">
        <f t="shared" si="1"/>
        <v>67</v>
      </c>
      <c r="L18" s="90">
        <f t="shared" si="2"/>
        <v>42</v>
      </c>
      <c r="M18" s="91">
        <f t="shared" si="3"/>
        <v>49.5</v>
      </c>
      <c r="N18" s="92">
        <f t="shared" si="4"/>
        <v>222.5</v>
      </c>
    </row>
    <row r="19" spans="1:14" ht="14.25">
      <c r="A19" s="61" t="s">
        <v>29</v>
      </c>
      <c r="B19" s="195" t="s">
        <v>282</v>
      </c>
      <c r="C19" s="196" t="s">
        <v>283</v>
      </c>
      <c r="D19" s="237" t="s">
        <v>223</v>
      </c>
      <c r="E19" s="122">
        <v>2008</v>
      </c>
      <c r="F19" s="85">
        <v>3.76</v>
      </c>
      <c r="G19" s="86">
        <v>7.4</v>
      </c>
      <c r="H19" s="87">
        <v>12</v>
      </c>
      <c r="I19" s="88">
        <v>24</v>
      </c>
      <c r="J19" s="89">
        <f t="shared" si="0"/>
        <v>72.4</v>
      </c>
      <c r="K19" s="90">
        <f t="shared" si="1"/>
        <v>53.00000000000001</v>
      </c>
      <c r="L19" s="90">
        <f t="shared" si="2"/>
        <v>42</v>
      </c>
      <c r="M19" s="91">
        <f t="shared" si="3"/>
        <v>54</v>
      </c>
      <c r="N19" s="92">
        <f t="shared" si="4"/>
        <v>221.4</v>
      </c>
    </row>
    <row r="20" spans="1:14" ht="14.25">
      <c r="A20" s="321" t="s">
        <v>30</v>
      </c>
      <c r="B20" s="322" t="s">
        <v>232</v>
      </c>
      <c r="C20" s="323" t="s">
        <v>14</v>
      </c>
      <c r="D20" s="324" t="s">
        <v>231</v>
      </c>
      <c r="E20" s="325">
        <v>2008</v>
      </c>
      <c r="F20" s="326">
        <v>5.96</v>
      </c>
      <c r="G20" s="327">
        <v>7.4</v>
      </c>
      <c r="H20" s="328">
        <v>16</v>
      </c>
      <c r="I20" s="329">
        <v>23</v>
      </c>
      <c r="J20" s="330">
        <f t="shared" si="0"/>
        <v>50.4</v>
      </c>
      <c r="K20" s="331">
        <f t="shared" si="1"/>
        <v>53.00000000000001</v>
      </c>
      <c r="L20" s="331">
        <f t="shared" si="2"/>
        <v>56</v>
      </c>
      <c r="M20" s="332">
        <f t="shared" si="3"/>
        <v>51.75</v>
      </c>
      <c r="N20" s="333">
        <f t="shared" si="4"/>
        <v>211.15</v>
      </c>
    </row>
    <row r="21" spans="1:14" ht="14.25">
      <c r="A21" s="61" t="s">
        <v>31</v>
      </c>
      <c r="B21" s="195" t="s">
        <v>239</v>
      </c>
      <c r="C21" s="196" t="s">
        <v>7</v>
      </c>
      <c r="D21" s="243" t="s">
        <v>230</v>
      </c>
      <c r="E21" s="122">
        <v>2008</v>
      </c>
      <c r="F21" s="85">
        <v>6.71</v>
      </c>
      <c r="G21" s="86">
        <v>8.3</v>
      </c>
      <c r="H21" s="87">
        <v>11</v>
      </c>
      <c r="I21" s="88">
        <v>26</v>
      </c>
      <c r="J21" s="89">
        <f t="shared" si="0"/>
        <v>42.900000000000006</v>
      </c>
      <c r="K21" s="90">
        <f t="shared" si="1"/>
        <v>71.00000000000001</v>
      </c>
      <c r="L21" s="90">
        <f t="shared" si="2"/>
        <v>38.5</v>
      </c>
      <c r="M21" s="91">
        <f t="shared" si="3"/>
        <v>58.5</v>
      </c>
      <c r="N21" s="92">
        <f t="shared" si="4"/>
        <v>210.90000000000003</v>
      </c>
    </row>
    <row r="22" spans="1:14" ht="14.25">
      <c r="A22" s="61" t="s">
        <v>32</v>
      </c>
      <c r="B22" s="195" t="s">
        <v>254</v>
      </c>
      <c r="C22" s="196" t="s">
        <v>255</v>
      </c>
      <c r="D22" s="243" t="s">
        <v>222</v>
      </c>
      <c r="E22" s="122">
        <v>2008</v>
      </c>
      <c r="F22" s="85">
        <v>5.68</v>
      </c>
      <c r="G22" s="86">
        <v>7.2</v>
      </c>
      <c r="H22" s="87">
        <v>13</v>
      </c>
      <c r="I22" s="88">
        <v>28</v>
      </c>
      <c r="J22" s="89">
        <f t="shared" si="0"/>
        <v>53.2</v>
      </c>
      <c r="K22" s="90">
        <f t="shared" si="1"/>
        <v>49</v>
      </c>
      <c r="L22" s="90">
        <f t="shared" si="2"/>
        <v>45.5</v>
      </c>
      <c r="M22" s="91">
        <f t="shared" si="3"/>
        <v>63</v>
      </c>
      <c r="N22" s="92">
        <f t="shared" si="4"/>
        <v>210.7</v>
      </c>
    </row>
    <row r="23" spans="1:14" ht="14.25">
      <c r="A23" s="61" t="s">
        <v>33</v>
      </c>
      <c r="B23" s="195" t="s">
        <v>253</v>
      </c>
      <c r="C23" s="196" t="s">
        <v>202</v>
      </c>
      <c r="D23" s="236" t="s">
        <v>222</v>
      </c>
      <c r="E23" s="122">
        <v>2008</v>
      </c>
      <c r="F23" s="85">
        <v>5.52</v>
      </c>
      <c r="G23" s="86">
        <v>7.6</v>
      </c>
      <c r="H23" s="87">
        <v>14</v>
      </c>
      <c r="I23" s="88">
        <v>21</v>
      </c>
      <c r="J23" s="89">
        <f t="shared" si="0"/>
        <v>54.800000000000004</v>
      </c>
      <c r="K23" s="90">
        <f t="shared" si="1"/>
        <v>56.99999999999999</v>
      </c>
      <c r="L23" s="90">
        <f t="shared" si="2"/>
        <v>49</v>
      </c>
      <c r="M23" s="91">
        <f t="shared" si="3"/>
        <v>47.25</v>
      </c>
      <c r="N23" s="92">
        <f t="shared" si="4"/>
        <v>208.05</v>
      </c>
    </row>
    <row r="24" spans="1:14" ht="14.25">
      <c r="A24" s="61" t="s">
        <v>34</v>
      </c>
      <c r="B24" s="195" t="s">
        <v>285</v>
      </c>
      <c r="C24" s="196" t="s">
        <v>278</v>
      </c>
      <c r="D24" s="235" t="s">
        <v>223</v>
      </c>
      <c r="E24" s="289">
        <v>2009</v>
      </c>
      <c r="F24" s="85">
        <v>5.19</v>
      </c>
      <c r="G24" s="86">
        <v>7.5</v>
      </c>
      <c r="H24" s="87">
        <v>11</v>
      </c>
      <c r="I24" s="88">
        <v>23</v>
      </c>
      <c r="J24" s="89">
        <f t="shared" si="0"/>
        <v>58.099999999999994</v>
      </c>
      <c r="K24" s="90">
        <f t="shared" si="1"/>
        <v>55</v>
      </c>
      <c r="L24" s="90">
        <f t="shared" si="2"/>
        <v>38.5</v>
      </c>
      <c r="M24" s="91">
        <f t="shared" si="3"/>
        <v>51.75</v>
      </c>
      <c r="N24" s="92">
        <f t="shared" si="4"/>
        <v>203.35</v>
      </c>
    </row>
    <row r="25" spans="1:14" ht="14.25">
      <c r="A25" s="61" t="s">
        <v>35</v>
      </c>
      <c r="B25" s="195" t="s">
        <v>247</v>
      </c>
      <c r="C25" s="196" t="s">
        <v>248</v>
      </c>
      <c r="D25" s="235" t="s">
        <v>225</v>
      </c>
      <c r="E25" s="122">
        <v>2010</v>
      </c>
      <c r="F25" s="85">
        <v>5.02</v>
      </c>
      <c r="G25" s="86">
        <v>7.1</v>
      </c>
      <c r="H25" s="87">
        <v>11</v>
      </c>
      <c r="I25" s="88">
        <v>25</v>
      </c>
      <c r="J25" s="89">
        <f t="shared" si="0"/>
        <v>59.800000000000004</v>
      </c>
      <c r="K25" s="90">
        <f t="shared" si="1"/>
        <v>46.99999999999999</v>
      </c>
      <c r="L25" s="90">
        <f t="shared" si="2"/>
        <v>38.5</v>
      </c>
      <c r="M25" s="91">
        <f t="shared" si="3"/>
        <v>56.25</v>
      </c>
      <c r="N25" s="92">
        <f t="shared" si="4"/>
        <v>201.55</v>
      </c>
    </row>
    <row r="26" spans="1:14" ht="14.25">
      <c r="A26" s="61" t="s">
        <v>36</v>
      </c>
      <c r="B26" s="195" t="s">
        <v>307</v>
      </c>
      <c r="C26" s="196" t="s">
        <v>39</v>
      </c>
      <c r="D26" s="236" t="s">
        <v>303</v>
      </c>
      <c r="E26" s="290">
        <v>2010</v>
      </c>
      <c r="F26" s="85">
        <v>4.75</v>
      </c>
      <c r="G26" s="86">
        <v>6.6</v>
      </c>
      <c r="H26" s="87">
        <v>14</v>
      </c>
      <c r="I26" s="88">
        <v>23</v>
      </c>
      <c r="J26" s="89">
        <f t="shared" si="0"/>
        <v>62.5</v>
      </c>
      <c r="K26" s="90">
        <f t="shared" si="1"/>
        <v>36.99999999999999</v>
      </c>
      <c r="L26" s="90">
        <f t="shared" si="2"/>
        <v>49</v>
      </c>
      <c r="M26" s="91">
        <f t="shared" si="3"/>
        <v>51.75</v>
      </c>
      <c r="N26" s="92">
        <f t="shared" si="4"/>
        <v>200.25</v>
      </c>
    </row>
    <row r="27" spans="1:14" ht="14.25">
      <c r="A27" s="61" t="s">
        <v>37</v>
      </c>
      <c r="B27" s="195" t="s">
        <v>291</v>
      </c>
      <c r="C27" s="196" t="s">
        <v>131</v>
      </c>
      <c r="D27" s="236" t="s">
        <v>288</v>
      </c>
      <c r="E27" s="289">
        <v>2010</v>
      </c>
      <c r="F27" s="85">
        <v>5.15</v>
      </c>
      <c r="G27" s="86">
        <v>7.4</v>
      </c>
      <c r="H27" s="87">
        <v>11</v>
      </c>
      <c r="I27" s="88">
        <v>18</v>
      </c>
      <c r="J27" s="89">
        <f t="shared" si="0"/>
        <v>58.5</v>
      </c>
      <c r="K27" s="90">
        <f t="shared" si="1"/>
        <v>53.00000000000001</v>
      </c>
      <c r="L27" s="90">
        <f t="shared" si="2"/>
        <v>38.5</v>
      </c>
      <c r="M27" s="91">
        <f t="shared" si="3"/>
        <v>40.5</v>
      </c>
      <c r="N27" s="92">
        <f t="shared" si="4"/>
        <v>190.5</v>
      </c>
    </row>
    <row r="28" spans="1:14" ht="14.25">
      <c r="A28" s="61" t="s">
        <v>38</v>
      </c>
      <c r="B28" s="195" t="s">
        <v>268</v>
      </c>
      <c r="C28" s="196" t="s">
        <v>75</v>
      </c>
      <c r="D28" s="266" t="s">
        <v>228</v>
      </c>
      <c r="E28" s="124">
        <v>2009</v>
      </c>
      <c r="F28" s="85">
        <v>4.4</v>
      </c>
      <c r="G28" s="86">
        <v>6.8</v>
      </c>
      <c r="H28" s="87">
        <v>12</v>
      </c>
      <c r="I28" s="88">
        <v>18</v>
      </c>
      <c r="J28" s="89">
        <f t="shared" si="0"/>
        <v>66</v>
      </c>
      <c r="K28" s="90">
        <f t="shared" si="1"/>
        <v>41</v>
      </c>
      <c r="L28" s="90">
        <f t="shared" si="2"/>
        <v>42</v>
      </c>
      <c r="M28" s="91">
        <f t="shared" si="3"/>
        <v>40.5</v>
      </c>
      <c r="N28" s="92">
        <f t="shared" si="4"/>
        <v>189.5</v>
      </c>
    </row>
    <row r="29" spans="1:14" ht="14.25">
      <c r="A29" s="321" t="s">
        <v>41</v>
      </c>
      <c r="B29" s="322" t="s">
        <v>235</v>
      </c>
      <c r="C29" s="323" t="s">
        <v>123</v>
      </c>
      <c r="D29" s="334" t="s">
        <v>231</v>
      </c>
      <c r="E29" s="325">
        <v>2008</v>
      </c>
      <c r="F29" s="326">
        <v>8.83</v>
      </c>
      <c r="G29" s="327">
        <v>7.7</v>
      </c>
      <c r="H29" s="328">
        <v>16</v>
      </c>
      <c r="I29" s="329">
        <v>22</v>
      </c>
      <c r="J29" s="330">
        <f t="shared" si="0"/>
        <v>21.700000000000003</v>
      </c>
      <c r="K29" s="331">
        <f t="shared" si="1"/>
        <v>59</v>
      </c>
      <c r="L29" s="331">
        <f t="shared" si="2"/>
        <v>56</v>
      </c>
      <c r="M29" s="332">
        <f t="shared" si="3"/>
        <v>49.5</v>
      </c>
      <c r="N29" s="333">
        <f t="shared" si="4"/>
        <v>186.2</v>
      </c>
    </row>
    <row r="30" spans="1:14" ht="14.25">
      <c r="A30" s="321" t="s">
        <v>42</v>
      </c>
      <c r="B30" s="322" t="s">
        <v>233</v>
      </c>
      <c r="C30" s="323" t="s">
        <v>234</v>
      </c>
      <c r="D30" s="334" t="s">
        <v>231</v>
      </c>
      <c r="E30" s="325">
        <v>2009</v>
      </c>
      <c r="F30" s="326">
        <v>8.83</v>
      </c>
      <c r="G30" s="327">
        <v>7.1</v>
      </c>
      <c r="H30" s="335">
        <v>14</v>
      </c>
      <c r="I30" s="336">
        <v>29</v>
      </c>
      <c r="J30" s="330">
        <f t="shared" si="0"/>
        <v>21.700000000000003</v>
      </c>
      <c r="K30" s="331">
        <f t="shared" si="1"/>
        <v>46.99999999999999</v>
      </c>
      <c r="L30" s="331">
        <f t="shared" si="2"/>
        <v>49</v>
      </c>
      <c r="M30" s="332">
        <f t="shared" si="3"/>
        <v>65.25</v>
      </c>
      <c r="N30" s="333">
        <f t="shared" si="4"/>
        <v>182.95</v>
      </c>
    </row>
    <row r="31" spans="1:14" ht="14.25">
      <c r="A31" s="61" t="s">
        <v>43</v>
      </c>
      <c r="B31" s="195" t="s">
        <v>240</v>
      </c>
      <c r="C31" s="196" t="s">
        <v>241</v>
      </c>
      <c r="D31" s="236" t="s">
        <v>230</v>
      </c>
      <c r="E31" s="122">
        <v>2008</v>
      </c>
      <c r="F31" s="85">
        <v>7.2</v>
      </c>
      <c r="G31" s="86">
        <v>7.3</v>
      </c>
      <c r="H31" s="87">
        <v>10</v>
      </c>
      <c r="I31" s="88">
        <v>26</v>
      </c>
      <c r="J31" s="89">
        <f t="shared" si="0"/>
        <v>38</v>
      </c>
      <c r="K31" s="90">
        <f t="shared" si="1"/>
        <v>51</v>
      </c>
      <c r="L31" s="90">
        <f t="shared" si="2"/>
        <v>35</v>
      </c>
      <c r="M31" s="91">
        <f t="shared" si="3"/>
        <v>58.5</v>
      </c>
      <c r="N31" s="92">
        <f t="shared" si="4"/>
        <v>182.5</v>
      </c>
    </row>
    <row r="32" spans="1:14" ht="14.25">
      <c r="A32" s="61" t="s">
        <v>44</v>
      </c>
      <c r="B32" s="195" t="s">
        <v>251</v>
      </c>
      <c r="C32" s="196" t="s">
        <v>15</v>
      </c>
      <c r="D32" s="235" t="s">
        <v>225</v>
      </c>
      <c r="E32" s="122">
        <v>2009</v>
      </c>
      <c r="F32" s="85">
        <v>7.09</v>
      </c>
      <c r="G32" s="86">
        <v>7.4</v>
      </c>
      <c r="H32" s="87">
        <v>11</v>
      </c>
      <c r="I32" s="88">
        <v>23</v>
      </c>
      <c r="J32" s="89">
        <f t="shared" si="0"/>
        <v>39.099999999999994</v>
      </c>
      <c r="K32" s="90">
        <f t="shared" si="1"/>
        <v>53.00000000000001</v>
      </c>
      <c r="L32" s="90">
        <f t="shared" si="2"/>
        <v>38.5</v>
      </c>
      <c r="M32" s="91">
        <f t="shared" si="3"/>
        <v>51.75</v>
      </c>
      <c r="N32" s="92">
        <f t="shared" si="4"/>
        <v>182.35</v>
      </c>
    </row>
    <row r="33" spans="1:14" ht="14.25">
      <c r="A33" s="61" t="s">
        <v>45</v>
      </c>
      <c r="B33" s="195" t="s">
        <v>306</v>
      </c>
      <c r="C33" s="196" t="s">
        <v>13</v>
      </c>
      <c r="D33" s="236" t="s">
        <v>303</v>
      </c>
      <c r="E33" s="123">
        <v>2008</v>
      </c>
      <c r="F33" s="95">
        <v>8.25</v>
      </c>
      <c r="G33" s="86">
        <v>7.7</v>
      </c>
      <c r="H33" s="87">
        <v>10</v>
      </c>
      <c r="I33" s="88">
        <v>25</v>
      </c>
      <c r="J33" s="89">
        <f t="shared" si="0"/>
        <v>27.5</v>
      </c>
      <c r="K33" s="90">
        <f t="shared" si="1"/>
        <v>59</v>
      </c>
      <c r="L33" s="90">
        <f t="shared" si="2"/>
        <v>35</v>
      </c>
      <c r="M33" s="91">
        <f t="shared" si="3"/>
        <v>56.25</v>
      </c>
      <c r="N33" s="92">
        <f t="shared" si="4"/>
        <v>177.75</v>
      </c>
    </row>
    <row r="34" spans="1:14" s="34" customFormat="1" ht="14.25">
      <c r="A34" s="61" t="s">
        <v>46</v>
      </c>
      <c r="B34" s="193" t="s">
        <v>249</v>
      </c>
      <c r="C34" s="194" t="s">
        <v>250</v>
      </c>
      <c r="D34" s="235" t="s">
        <v>225</v>
      </c>
      <c r="E34" s="123">
        <v>2009</v>
      </c>
      <c r="F34" s="85">
        <v>7.42</v>
      </c>
      <c r="G34" s="96">
        <v>7.8</v>
      </c>
      <c r="H34" s="94">
        <v>6</v>
      </c>
      <c r="I34" s="98">
        <v>26</v>
      </c>
      <c r="J34" s="89">
        <f t="shared" si="0"/>
        <v>35.8</v>
      </c>
      <c r="K34" s="90">
        <f t="shared" si="1"/>
        <v>61</v>
      </c>
      <c r="L34" s="90">
        <f t="shared" si="2"/>
        <v>21</v>
      </c>
      <c r="M34" s="91">
        <f t="shared" si="3"/>
        <v>58.5</v>
      </c>
      <c r="N34" s="92">
        <f t="shared" si="4"/>
        <v>176.3</v>
      </c>
    </row>
    <row r="35" spans="1:14" ht="14.25">
      <c r="A35" s="61" t="s">
        <v>124</v>
      </c>
      <c r="B35" s="195" t="s">
        <v>284</v>
      </c>
      <c r="C35" s="196" t="s">
        <v>283</v>
      </c>
      <c r="D35" s="266" t="s">
        <v>223</v>
      </c>
      <c r="E35" s="122">
        <v>2009</v>
      </c>
      <c r="F35" s="95">
        <v>6.29</v>
      </c>
      <c r="G35" s="96">
        <v>7.1</v>
      </c>
      <c r="H35" s="97">
        <v>9</v>
      </c>
      <c r="I35" s="88">
        <v>20</v>
      </c>
      <c r="J35" s="89">
        <f t="shared" si="0"/>
        <v>47.1</v>
      </c>
      <c r="K35" s="90">
        <f t="shared" si="1"/>
        <v>46.99999999999999</v>
      </c>
      <c r="L35" s="90">
        <f t="shared" si="2"/>
        <v>31.5</v>
      </c>
      <c r="M35" s="91">
        <f t="shared" si="3"/>
        <v>45</v>
      </c>
      <c r="N35" s="92">
        <f t="shared" si="4"/>
        <v>170.6</v>
      </c>
    </row>
    <row r="36" spans="1:14" ht="14.25">
      <c r="A36" s="61" t="s">
        <v>125</v>
      </c>
      <c r="B36" s="195" t="s">
        <v>296</v>
      </c>
      <c r="C36" s="196" t="s">
        <v>53</v>
      </c>
      <c r="D36" s="235" t="s">
        <v>224</v>
      </c>
      <c r="E36" s="289">
        <v>2009</v>
      </c>
      <c r="F36" s="95">
        <v>8.37</v>
      </c>
      <c r="G36" s="96">
        <v>7.9</v>
      </c>
      <c r="H36" s="97">
        <v>8</v>
      </c>
      <c r="I36" s="88">
        <v>21</v>
      </c>
      <c r="J36" s="89">
        <f t="shared" si="0"/>
        <v>26.30000000000001</v>
      </c>
      <c r="K36" s="90">
        <f t="shared" si="1"/>
        <v>63.00000000000001</v>
      </c>
      <c r="L36" s="90">
        <f t="shared" si="2"/>
        <v>28</v>
      </c>
      <c r="M36" s="91">
        <f t="shared" si="3"/>
        <v>47.25</v>
      </c>
      <c r="N36" s="92">
        <f t="shared" si="4"/>
        <v>164.55</v>
      </c>
    </row>
    <row r="37" spans="1:14" ht="14.25">
      <c r="A37" s="61" t="s">
        <v>130</v>
      </c>
      <c r="B37" s="195" t="s">
        <v>257</v>
      </c>
      <c r="C37" s="196" t="s">
        <v>258</v>
      </c>
      <c r="D37" s="236" t="s">
        <v>222</v>
      </c>
      <c r="E37" s="122">
        <v>2009</v>
      </c>
      <c r="F37" s="95">
        <v>8.18</v>
      </c>
      <c r="G37" s="96">
        <v>7.2</v>
      </c>
      <c r="H37" s="97">
        <v>9</v>
      </c>
      <c r="I37" s="88">
        <v>22</v>
      </c>
      <c r="J37" s="89">
        <f t="shared" si="0"/>
        <v>28.200000000000003</v>
      </c>
      <c r="K37" s="90">
        <f t="shared" si="1"/>
        <v>49</v>
      </c>
      <c r="L37" s="90">
        <f t="shared" si="2"/>
        <v>31.5</v>
      </c>
      <c r="M37" s="91">
        <f t="shared" si="3"/>
        <v>49.5</v>
      </c>
      <c r="N37" s="92">
        <f t="shared" si="4"/>
        <v>158.2</v>
      </c>
    </row>
    <row r="38" spans="1:14" s="34" customFormat="1" ht="14.25">
      <c r="A38" s="321" t="s">
        <v>136</v>
      </c>
      <c r="B38" s="322" t="s">
        <v>293</v>
      </c>
      <c r="C38" s="323" t="s">
        <v>294</v>
      </c>
      <c r="D38" s="334" t="s">
        <v>231</v>
      </c>
      <c r="E38" s="325">
        <v>2008</v>
      </c>
      <c r="F38" s="337">
        <v>6.9</v>
      </c>
      <c r="G38" s="338">
        <v>6.7</v>
      </c>
      <c r="H38" s="335">
        <v>12</v>
      </c>
      <c r="I38" s="329">
        <v>15</v>
      </c>
      <c r="J38" s="330">
        <f t="shared" si="0"/>
        <v>41</v>
      </c>
      <c r="K38" s="331">
        <f t="shared" si="1"/>
        <v>39</v>
      </c>
      <c r="L38" s="331">
        <f t="shared" si="2"/>
        <v>42</v>
      </c>
      <c r="M38" s="332">
        <f t="shared" si="3"/>
        <v>33.75</v>
      </c>
      <c r="N38" s="333">
        <f t="shared" si="4"/>
        <v>155.75</v>
      </c>
    </row>
    <row r="39" spans="1:15" s="34" customFormat="1" ht="14.25">
      <c r="A39" s="61" t="s">
        <v>137</v>
      </c>
      <c r="B39" s="195" t="s">
        <v>236</v>
      </c>
      <c r="C39" s="196" t="s">
        <v>237</v>
      </c>
      <c r="D39" s="236" t="s">
        <v>230</v>
      </c>
      <c r="E39" s="123">
        <v>2008</v>
      </c>
      <c r="F39" s="95">
        <v>7.7</v>
      </c>
      <c r="G39" s="86">
        <v>7.8</v>
      </c>
      <c r="H39" s="97">
        <v>8</v>
      </c>
      <c r="I39" s="98">
        <v>12</v>
      </c>
      <c r="J39" s="89">
        <f t="shared" si="0"/>
        <v>33</v>
      </c>
      <c r="K39" s="90">
        <f t="shared" si="1"/>
        <v>61</v>
      </c>
      <c r="L39" s="90">
        <f t="shared" si="2"/>
        <v>28</v>
      </c>
      <c r="M39" s="91">
        <f t="shared" si="3"/>
        <v>27</v>
      </c>
      <c r="N39" s="92">
        <f t="shared" si="4"/>
        <v>149</v>
      </c>
      <c r="O39" s="74"/>
    </row>
    <row r="40" spans="1:15" s="34" customFormat="1" ht="14.25">
      <c r="A40" s="61" t="s">
        <v>138</v>
      </c>
      <c r="B40" s="193" t="s">
        <v>292</v>
      </c>
      <c r="C40" s="194" t="s">
        <v>16</v>
      </c>
      <c r="D40" s="236" t="s">
        <v>288</v>
      </c>
      <c r="E40" s="122">
        <v>2008</v>
      </c>
      <c r="F40" s="95">
        <v>8.65</v>
      </c>
      <c r="G40" s="86">
        <v>6.3</v>
      </c>
      <c r="H40" s="97">
        <v>11</v>
      </c>
      <c r="I40" s="98">
        <v>21</v>
      </c>
      <c r="J40" s="89">
        <f t="shared" si="0"/>
        <v>23.5</v>
      </c>
      <c r="K40" s="90">
        <f t="shared" si="1"/>
        <v>33</v>
      </c>
      <c r="L40" s="90">
        <f t="shared" si="2"/>
        <v>38.5</v>
      </c>
      <c r="M40" s="91">
        <f t="shared" si="3"/>
        <v>47.25</v>
      </c>
      <c r="N40" s="92">
        <f t="shared" si="4"/>
        <v>142.25</v>
      </c>
      <c r="O40" s="74"/>
    </row>
    <row r="41" spans="1:15" s="34" customFormat="1" ht="14.25">
      <c r="A41" s="61" t="s">
        <v>139</v>
      </c>
      <c r="B41" s="195" t="s">
        <v>308</v>
      </c>
      <c r="C41" s="291" t="s">
        <v>309</v>
      </c>
      <c r="D41" s="236" t="s">
        <v>303</v>
      </c>
      <c r="E41" s="122">
        <v>2010</v>
      </c>
      <c r="F41" s="95">
        <v>9.27</v>
      </c>
      <c r="G41" s="96">
        <v>6.1</v>
      </c>
      <c r="H41" s="97">
        <v>8</v>
      </c>
      <c r="I41" s="98">
        <v>5</v>
      </c>
      <c r="J41" s="89">
        <f t="shared" si="0"/>
        <v>17.30000000000001</v>
      </c>
      <c r="K41" s="90">
        <f t="shared" si="1"/>
        <v>30.999999999999996</v>
      </c>
      <c r="L41" s="90">
        <f t="shared" si="2"/>
        <v>28</v>
      </c>
      <c r="M41" s="91">
        <f t="shared" si="3"/>
        <v>11.25</v>
      </c>
      <c r="N41" s="92">
        <f t="shared" si="4"/>
        <v>87.55000000000001</v>
      </c>
      <c r="O41" s="74"/>
    </row>
    <row r="42" spans="1:15" s="34" customFormat="1" ht="14.25">
      <c r="A42" s="61" t="s">
        <v>140</v>
      </c>
      <c r="B42" s="223"/>
      <c r="C42" s="224"/>
      <c r="D42" s="266"/>
      <c r="E42" s="122"/>
      <c r="F42" s="95"/>
      <c r="G42" s="96"/>
      <c r="H42" s="97"/>
      <c r="I42" s="98"/>
      <c r="J42" s="89">
        <f aca="true" t="shared" si="5" ref="J42:J57">IF(F42=0,F42-F42,(IF(F42&gt;=11,0,((F42*10)-110)*(-1))))</f>
        <v>0</v>
      </c>
      <c r="K42" s="90">
        <f aca="true" t="shared" si="6" ref="K42:K57">IF(G42&lt;=3,0,(IF(G42&lt;=6.5,(G42-3)*10,(35+((G42-6.5)*20)))))</f>
        <v>0</v>
      </c>
      <c r="L42" s="90">
        <f aca="true" t="shared" si="7" ref="L42:L57">H42*3.5</f>
        <v>0</v>
      </c>
      <c r="M42" s="91">
        <f aca="true" t="shared" si="8" ref="M42:M57">I42*2.25</f>
        <v>0</v>
      </c>
      <c r="N42" s="92">
        <f aca="true" t="shared" si="9" ref="N42:N57">SUM(J42:M42)</f>
        <v>0</v>
      </c>
      <c r="O42" s="74"/>
    </row>
    <row r="43" spans="1:15" ht="14.25">
      <c r="A43" s="61" t="s">
        <v>141</v>
      </c>
      <c r="B43" s="195"/>
      <c r="C43" s="196"/>
      <c r="D43" s="236"/>
      <c r="E43" s="122"/>
      <c r="F43" s="95"/>
      <c r="G43" s="96"/>
      <c r="H43" s="87"/>
      <c r="I43" s="88"/>
      <c r="J43" s="89">
        <f t="shared" si="5"/>
        <v>0</v>
      </c>
      <c r="K43" s="90">
        <f t="shared" si="6"/>
        <v>0</v>
      </c>
      <c r="L43" s="90">
        <f t="shared" si="7"/>
        <v>0</v>
      </c>
      <c r="M43" s="91">
        <f t="shared" si="8"/>
        <v>0</v>
      </c>
      <c r="N43" s="92">
        <f t="shared" si="9"/>
        <v>0</v>
      </c>
      <c r="O43" s="2" t="s">
        <v>119</v>
      </c>
    </row>
    <row r="44" spans="1:14" ht="14.25">
      <c r="A44" s="61" t="s">
        <v>142</v>
      </c>
      <c r="B44" s="195"/>
      <c r="C44" s="196"/>
      <c r="D44" s="243"/>
      <c r="E44" s="123"/>
      <c r="F44" s="95"/>
      <c r="G44" s="96"/>
      <c r="H44" s="87"/>
      <c r="I44" s="88"/>
      <c r="J44" s="89">
        <f t="shared" si="5"/>
        <v>0</v>
      </c>
      <c r="K44" s="90">
        <f t="shared" si="6"/>
        <v>0</v>
      </c>
      <c r="L44" s="90">
        <f t="shared" si="7"/>
        <v>0</v>
      </c>
      <c r="M44" s="91">
        <f t="shared" si="8"/>
        <v>0</v>
      </c>
      <c r="N44" s="92">
        <f t="shared" si="9"/>
        <v>0</v>
      </c>
    </row>
    <row r="45" spans="1:14" ht="14.25">
      <c r="A45" s="61" t="s">
        <v>143</v>
      </c>
      <c r="B45" s="195"/>
      <c r="C45" s="196"/>
      <c r="D45" s="243"/>
      <c r="E45" s="122"/>
      <c r="F45" s="95"/>
      <c r="G45" s="96"/>
      <c r="H45" s="87"/>
      <c r="I45" s="88"/>
      <c r="J45" s="89">
        <f t="shared" si="5"/>
        <v>0</v>
      </c>
      <c r="K45" s="90">
        <f t="shared" si="6"/>
        <v>0</v>
      </c>
      <c r="L45" s="90">
        <f t="shared" si="7"/>
        <v>0</v>
      </c>
      <c r="M45" s="91">
        <f t="shared" si="8"/>
        <v>0</v>
      </c>
      <c r="N45" s="92">
        <f t="shared" si="9"/>
        <v>0</v>
      </c>
    </row>
    <row r="46" spans="1:14" ht="15" customHeight="1">
      <c r="A46" s="61" t="s">
        <v>144</v>
      </c>
      <c r="B46" s="255"/>
      <c r="C46" s="256"/>
      <c r="D46" s="243"/>
      <c r="E46" s="122"/>
      <c r="F46" s="95"/>
      <c r="G46" s="96"/>
      <c r="H46" s="87"/>
      <c r="I46" s="88"/>
      <c r="J46" s="89">
        <f t="shared" si="5"/>
        <v>0</v>
      </c>
      <c r="K46" s="90">
        <f t="shared" si="6"/>
        <v>0</v>
      </c>
      <c r="L46" s="90">
        <f t="shared" si="7"/>
        <v>0</v>
      </c>
      <c r="M46" s="91">
        <f t="shared" si="8"/>
        <v>0</v>
      </c>
      <c r="N46" s="92">
        <f t="shared" si="9"/>
        <v>0</v>
      </c>
    </row>
    <row r="47" spans="1:14" ht="14.25">
      <c r="A47" s="61" t="s">
        <v>145</v>
      </c>
      <c r="B47" s="195"/>
      <c r="C47" s="196"/>
      <c r="D47" s="243"/>
      <c r="E47" s="122"/>
      <c r="F47" s="85"/>
      <c r="G47" s="86"/>
      <c r="H47" s="87"/>
      <c r="I47" s="88"/>
      <c r="J47" s="89">
        <f t="shared" si="5"/>
        <v>0</v>
      </c>
      <c r="K47" s="90">
        <f t="shared" si="6"/>
        <v>0</v>
      </c>
      <c r="L47" s="90">
        <f t="shared" si="7"/>
        <v>0</v>
      </c>
      <c r="M47" s="91">
        <f t="shared" si="8"/>
        <v>0</v>
      </c>
      <c r="N47" s="92">
        <f t="shared" si="9"/>
        <v>0</v>
      </c>
    </row>
    <row r="48" spans="1:14" ht="14.25">
      <c r="A48" s="61" t="s">
        <v>146</v>
      </c>
      <c r="B48" s="193"/>
      <c r="C48" s="194"/>
      <c r="D48" s="237"/>
      <c r="E48" s="123"/>
      <c r="F48" s="95"/>
      <c r="G48" s="96"/>
      <c r="H48" s="97"/>
      <c r="I48" s="98"/>
      <c r="J48" s="89">
        <f t="shared" si="5"/>
        <v>0</v>
      </c>
      <c r="K48" s="90">
        <f t="shared" si="6"/>
        <v>0</v>
      </c>
      <c r="L48" s="90">
        <f t="shared" si="7"/>
        <v>0</v>
      </c>
      <c r="M48" s="91">
        <f t="shared" si="8"/>
        <v>0</v>
      </c>
      <c r="N48" s="92">
        <f t="shared" si="9"/>
        <v>0</v>
      </c>
    </row>
    <row r="49" spans="1:14" ht="14.25">
      <c r="A49" s="61" t="s">
        <v>147</v>
      </c>
      <c r="B49" s="195"/>
      <c r="C49" s="196"/>
      <c r="D49" s="237"/>
      <c r="E49" s="124"/>
      <c r="F49" s="212"/>
      <c r="G49" s="93"/>
      <c r="H49" s="213"/>
      <c r="I49" s="214"/>
      <c r="J49" s="89">
        <f t="shared" si="5"/>
        <v>0</v>
      </c>
      <c r="K49" s="90">
        <f t="shared" si="6"/>
        <v>0</v>
      </c>
      <c r="L49" s="90">
        <f t="shared" si="7"/>
        <v>0</v>
      </c>
      <c r="M49" s="91">
        <f t="shared" si="8"/>
        <v>0</v>
      </c>
      <c r="N49" s="92">
        <f t="shared" si="9"/>
        <v>0</v>
      </c>
    </row>
    <row r="50" spans="1:14" ht="14.25">
      <c r="A50" s="61" t="s">
        <v>148</v>
      </c>
      <c r="B50" s="195"/>
      <c r="C50" s="196"/>
      <c r="D50" s="237"/>
      <c r="E50" s="122"/>
      <c r="F50" s="212"/>
      <c r="G50" s="93"/>
      <c r="H50" s="213"/>
      <c r="I50" s="214"/>
      <c r="J50" s="89">
        <f t="shared" si="5"/>
        <v>0</v>
      </c>
      <c r="K50" s="90">
        <f t="shared" si="6"/>
        <v>0</v>
      </c>
      <c r="L50" s="90">
        <f t="shared" si="7"/>
        <v>0</v>
      </c>
      <c r="M50" s="91">
        <f t="shared" si="8"/>
        <v>0</v>
      </c>
      <c r="N50" s="92">
        <f t="shared" si="9"/>
        <v>0</v>
      </c>
    </row>
    <row r="51" spans="1:14" ht="14.25">
      <c r="A51" s="61" t="s">
        <v>149</v>
      </c>
      <c r="B51" s="195"/>
      <c r="C51" s="196"/>
      <c r="D51" s="237"/>
      <c r="E51" s="122"/>
      <c r="F51" s="95"/>
      <c r="G51" s="96"/>
      <c r="H51" s="97"/>
      <c r="I51" s="98"/>
      <c r="J51" s="89">
        <f t="shared" si="5"/>
        <v>0</v>
      </c>
      <c r="K51" s="90">
        <f t="shared" si="6"/>
        <v>0</v>
      </c>
      <c r="L51" s="90">
        <f t="shared" si="7"/>
        <v>0</v>
      </c>
      <c r="M51" s="91">
        <f t="shared" si="8"/>
        <v>0</v>
      </c>
      <c r="N51" s="92">
        <f t="shared" si="9"/>
        <v>0</v>
      </c>
    </row>
    <row r="52" spans="1:14" ht="14.25">
      <c r="A52" s="61" t="s">
        <v>150</v>
      </c>
      <c r="B52" s="195"/>
      <c r="C52" s="196"/>
      <c r="D52" s="200"/>
      <c r="E52" s="122"/>
      <c r="F52" s="95"/>
      <c r="G52" s="96"/>
      <c r="H52" s="97"/>
      <c r="I52" s="98"/>
      <c r="J52" s="89">
        <f t="shared" si="5"/>
        <v>0</v>
      </c>
      <c r="K52" s="90">
        <f t="shared" si="6"/>
        <v>0</v>
      </c>
      <c r="L52" s="90">
        <f t="shared" si="7"/>
        <v>0</v>
      </c>
      <c r="M52" s="91">
        <f t="shared" si="8"/>
        <v>0</v>
      </c>
      <c r="N52" s="92">
        <f t="shared" si="9"/>
        <v>0</v>
      </c>
    </row>
    <row r="53" spans="1:14" ht="14.25">
      <c r="A53" s="61" t="s">
        <v>151</v>
      </c>
      <c r="B53" s="195"/>
      <c r="C53" s="196"/>
      <c r="D53" s="200"/>
      <c r="E53" s="122"/>
      <c r="F53" s="95"/>
      <c r="G53" s="96"/>
      <c r="H53" s="97"/>
      <c r="I53" s="98"/>
      <c r="J53" s="89">
        <f t="shared" si="5"/>
        <v>0</v>
      </c>
      <c r="K53" s="90">
        <f t="shared" si="6"/>
        <v>0</v>
      </c>
      <c r="L53" s="90">
        <f t="shared" si="7"/>
        <v>0</v>
      </c>
      <c r="M53" s="91">
        <f t="shared" si="8"/>
        <v>0</v>
      </c>
      <c r="N53" s="92">
        <f t="shared" si="9"/>
        <v>0</v>
      </c>
    </row>
    <row r="54" spans="1:14" ht="14.25">
      <c r="A54" s="61" t="s">
        <v>152</v>
      </c>
      <c r="B54" s="195"/>
      <c r="C54" s="196"/>
      <c r="D54" s="199"/>
      <c r="E54" s="122"/>
      <c r="F54" s="95"/>
      <c r="G54" s="96"/>
      <c r="H54" s="97"/>
      <c r="I54" s="98"/>
      <c r="J54" s="89">
        <f t="shared" si="5"/>
        <v>0</v>
      </c>
      <c r="K54" s="90">
        <f t="shared" si="6"/>
        <v>0</v>
      </c>
      <c r="L54" s="90">
        <f t="shared" si="7"/>
        <v>0</v>
      </c>
      <c r="M54" s="91">
        <f t="shared" si="8"/>
        <v>0</v>
      </c>
      <c r="N54" s="92">
        <f t="shared" si="9"/>
        <v>0</v>
      </c>
    </row>
    <row r="55" spans="1:14" ht="14.25">
      <c r="A55" s="61" t="s">
        <v>165</v>
      </c>
      <c r="B55" s="193"/>
      <c r="C55" s="194"/>
      <c r="D55" s="199"/>
      <c r="E55" s="122"/>
      <c r="F55" s="95"/>
      <c r="G55" s="96"/>
      <c r="H55" s="97"/>
      <c r="I55" s="98"/>
      <c r="J55" s="89">
        <f t="shared" si="5"/>
        <v>0</v>
      </c>
      <c r="K55" s="90">
        <f t="shared" si="6"/>
        <v>0</v>
      </c>
      <c r="L55" s="90">
        <f t="shared" si="7"/>
        <v>0</v>
      </c>
      <c r="M55" s="91">
        <f t="shared" si="8"/>
        <v>0</v>
      </c>
      <c r="N55" s="92">
        <f t="shared" si="9"/>
        <v>0</v>
      </c>
    </row>
    <row r="56" spans="1:14" ht="14.25">
      <c r="A56" s="217" t="s">
        <v>166</v>
      </c>
      <c r="B56" s="191"/>
      <c r="C56" s="192"/>
      <c r="D56" s="243"/>
      <c r="E56" s="122"/>
      <c r="F56" s="95"/>
      <c r="G56" s="96"/>
      <c r="H56" s="97"/>
      <c r="I56" s="98"/>
      <c r="J56" s="89">
        <f t="shared" si="5"/>
        <v>0</v>
      </c>
      <c r="K56" s="90">
        <f t="shared" si="6"/>
        <v>0</v>
      </c>
      <c r="L56" s="90">
        <f t="shared" si="7"/>
        <v>0</v>
      </c>
      <c r="M56" s="91">
        <f t="shared" si="8"/>
        <v>0</v>
      </c>
      <c r="N56" s="92">
        <f t="shared" si="9"/>
        <v>0</v>
      </c>
    </row>
    <row r="57" spans="1:14" ht="14.25">
      <c r="A57" s="61" t="s">
        <v>167</v>
      </c>
      <c r="B57" s="195"/>
      <c r="C57" s="196"/>
      <c r="D57" s="243"/>
      <c r="E57" s="122"/>
      <c r="F57" s="212"/>
      <c r="G57" s="93"/>
      <c r="H57" s="213"/>
      <c r="I57" s="214"/>
      <c r="J57" s="89">
        <f t="shared" si="5"/>
        <v>0</v>
      </c>
      <c r="K57" s="90">
        <f t="shared" si="6"/>
        <v>0</v>
      </c>
      <c r="L57" s="90">
        <f t="shared" si="7"/>
        <v>0</v>
      </c>
      <c r="M57" s="91">
        <f t="shared" si="8"/>
        <v>0</v>
      </c>
      <c r="N57" s="92">
        <f t="shared" si="9"/>
        <v>0</v>
      </c>
    </row>
    <row r="58" spans="1:14" ht="14.25">
      <c r="A58" s="217" t="s">
        <v>178</v>
      </c>
      <c r="B58" s="195"/>
      <c r="C58" s="196"/>
      <c r="D58" s="237"/>
      <c r="E58" s="211"/>
      <c r="F58" s="212"/>
      <c r="G58" s="93"/>
      <c r="H58" s="213"/>
      <c r="I58" s="214"/>
      <c r="J58" s="89">
        <f aca="true" t="shared" si="10" ref="J58:J70">IF(F58=0,F58-F58,(IF(F58&gt;=11,0,((F58*10)-110)*(-1))))</f>
        <v>0</v>
      </c>
      <c r="K58" s="90">
        <f aca="true" t="shared" si="11" ref="K58:K70">IF(G58&lt;=3,0,(IF(G58&lt;=6.5,(G58-3)*10,(35+((G58-6.5)*20)))))</f>
        <v>0</v>
      </c>
      <c r="L58" s="90">
        <f aca="true" t="shared" si="12" ref="L58:L70">H58*3.5</f>
        <v>0</v>
      </c>
      <c r="M58" s="91">
        <f aca="true" t="shared" si="13" ref="M58:M70">I58*2.25</f>
        <v>0</v>
      </c>
      <c r="N58" s="92">
        <f aca="true" t="shared" si="14" ref="N58:N71">SUM(J58:M58)</f>
        <v>0</v>
      </c>
    </row>
    <row r="59" spans="1:14" ht="14.25">
      <c r="A59" s="217" t="s">
        <v>179</v>
      </c>
      <c r="B59" s="195"/>
      <c r="C59" s="196"/>
      <c r="D59" s="237"/>
      <c r="E59" s="211"/>
      <c r="F59" s="212"/>
      <c r="G59" s="93"/>
      <c r="H59" s="213"/>
      <c r="I59" s="214"/>
      <c r="J59" s="89">
        <f t="shared" si="10"/>
        <v>0</v>
      </c>
      <c r="K59" s="90">
        <f t="shared" si="11"/>
        <v>0</v>
      </c>
      <c r="L59" s="90">
        <f t="shared" si="12"/>
        <v>0</v>
      </c>
      <c r="M59" s="91">
        <f t="shared" si="13"/>
        <v>0</v>
      </c>
      <c r="N59" s="92">
        <f t="shared" si="14"/>
        <v>0</v>
      </c>
    </row>
    <row r="60" spans="1:14" ht="14.25">
      <c r="A60" s="217" t="s">
        <v>180</v>
      </c>
      <c r="B60" s="195"/>
      <c r="C60" s="196"/>
      <c r="D60" s="237"/>
      <c r="E60" s="211"/>
      <c r="F60" s="212"/>
      <c r="G60" s="93"/>
      <c r="H60" s="213"/>
      <c r="I60" s="214"/>
      <c r="J60" s="89">
        <f t="shared" si="10"/>
        <v>0</v>
      </c>
      <c r="K60" s="90">
        <f t="shared" si="11"/>
        <v>0</v>
      </c>
      <c r="L60" s="90">
        <f t="shared" si="12"/>
        <v>0</v>
      </c>
      <c r="M60" s="91">
        <f t="shared" si="13"/>
        <v>0</v>
      </c>
      <c r="N60" s="92">
        <f t="shared" si="14"/>
        <v>0</v>
      </c>
    </row>
    <row r="61" spans="1:14" ht="14.25">
      <c r="A61" s="217" t="s">
        <v>181</v>
      </c>
      <c r="B61" s="195"/>
      <c r="C61" s="196"/>
      <c r="D61" s="237"/>
      <c r="E61" s="211"/>
      <c r="F61" s="212"/>
      <c r="G61" s="93"/>
      <c r="H61" s="213"/>
      <c r="I61" s="214"/>
      <c r="J61" s="89">
        <f t="shared" si="10"/>
        <v>0</v>
      </c>
      <c r="K61" s="90">
        <f t="shared" si="11"/>
        <v>0</v>
      </c>
      <c r="L61" s="90">
        <f t="shared" si="12"/>
        <v>0</v>
      </c>
      <c r="M61" s="91">
        <f t="shared" si="13"/>
        <v>0</v>
      </c>
      <c r="N61" s="92">
        <f t="shared" si="14"/>
        <v>0</v>
      </c>
    </row>
    <row r="62" spans="1:14" ht="14.25">
      <c r="A62" s="217" t="s">
        <v>182</v>
      </c>
      <c r="B62" s="195"/>
      <c r="C62" s="196"/>
      <c r="D62" s="237"/>
      <c r="E62" s="211"/>
      <c r="F62" s="212"/>
      <c r="G62" s="93"/>
      <c r="H62" s="213"/>
      <c r="I62" s="214"/>
      <c r="J62" s="89">
        <f t="shared" si="10"/>
        <v>0</v>
      </c>
      <c r="K62" s="90">
        <f t="shared" si="11"/>
        <v>0</v>
      </c>
      <c r="L62" s="90">
        <f t="shared" si="12"/>
        <v>0</v>
      </c>
      <c r="M62" s="91">
        <f t="shared" si="13"/>
        <v>0</v>
      </c>
      <c r="N62" s="92">
        <f t="shared" si="14"/>
        <v>0</v>
      </c>
    </row>
    <row r="63" spans="1:14" ht="14.25">
      <c r="A63" s="217" t="s">
        <v>183</v>
      </c>
      <c r="B63" s="195"/>
      <c r="C63" s="196"/>
      <c r="D63" s="237"/>
      <c r="E63" s="211"/>
      <c r="F63" s="212"/>
      <c r="G63" s="93"/>
      <c r="H63" s="213"/>
      <c r="I63" s="214"/>
      <c r="J63" s="89">
        <f t="shared" si="10"/>
        <v>0</v>
      </c>
      <c r="K63" s="90">
        <f t="shared" si="11"/>
        <v>0</v>
      </c>
      <c r="L63" s="90">
        <f t="shared" si="12"/>
        <v>0</v>
      </c>
      <c r="M63" s="91">
        <f t="shared" si="13"/>
        <v>0</v>
      </c>
      <c r="N63" s="92">
        <f t="shared" si="14"/>
        <v>0</v>
      </c>
    </row>
    <row r="64" spans="1:14" ht="14.25">
      <c r="A64" s="217" t="s">
        <v>184</v>
      </c>
      <c r="B64" s="195"/>
      <c r="C64" s="196"/>
      <c r="D64" s="237"/>
      <c r="E64" s="211"/>
      <c r="F64" s="212"/>
      <c r="G64" s="93"/>
      <c r="H64" s="213"/>
      <c r="I64" s="214"/>
      <c r="J64" s="89">
        <f t="shared" si="10"/>
        <v>0</v>
      </c>
      <c r="K64" s="90">
        <f t="shared" si="11"/>
        <v>0</v>
      </c>
      <c r="L64" s="90">
        <f t="shared" si="12"/>
        <v>0</v>
      </c>
      <c r="M64" s="91">
        <f t="shared" si="13"/>
        <v>0</v>
      </c>
      <c r="N64" s="92">
        <f t="shared" si="14"/>
        <v>0</v>
      </c>
    </row>
    <row r="65" spans="1:14" ht="14.25">
      <c r="A65" s="217" t="s">
        <v>185</v>
      </c>
      <c r="B65" s="195"/>
      <c r="C65" s="196"/>
      <c r="D65" s="237"/>
      <c r="E65" s="211"/>
      <c r="F65" s="212"/>
      <c r="G65" s="93"/>
      <c r="H65" s="213"/>
      <c r="I65" s="214"/>
      <c r="J65" s="89">
        <f t="shared" si="10"/>
        <v>0</v>
      </c>
      <c r="K65" s="90">
        <f t="shared" si="11"/>
        <v>0</v>
      </c>
      <c r="L65" s="90">
        <f t="shared" si="12"/>
        <v>0</v>
      </c>
      <c r="M65" s="91">
        <f t="shared" si="13"/>
        <v>0</v>
      </c>
      <c r="N65" s="92">
        <f t="shared" si="14"/>
        <v>0</v>
      </c>
    </row>
    <row r="66" spans="1:14" ht="14.25">
      <c r="A66" s="217" t="s">
        <v>186</v>
      </c>
      <c r="B66" s="195"/>
      <c r="C66" s="196"/>
      <c r="D66" s="237"/>
      <c r="E66" s="211"/>
      <c r="F66" s="212"/>
      <c r="G66" s="93"/>
      <c r="H66" s="213"/>
      <c r="I66" s="214"/>
      <c r="J66" s="89">
        <f t="shared" si="10"/>
        <v>0</v>
      </c>
      <c r="K66" s="90">
        <f t="shared" si="11"/>
        <v>0</v>
      </c>
      <c r="L66" s="90">
        <f t="shared" si="12"/>
        <v>0</v>
      </c>
      <c r="M66" s="91">
        <f t="shared" si="13"/>
        <v>0</v>
      </c>
      <c r="N66" s="92">
        <f t="shared" si="14"/>
        <v>0</v>
      </c>
    </row>
    <row r="67" spans="1:14" ht="14.25">
      <c r="A67" s="217" t="s">
        <v>187</v>
      </c>
      <c r="B67" s="195"/>
      <c r="C67" s="196"/>
      <c r="D67" s="237"/>
      <c r="E67" s="211"/>
      <c r="F67" s="212"/>
      <c r="G67" s="93"/>
      <c r="H67" s="213"/>
      <c r="I67" s="214"/>
      <c r="J67" s="89">
        <f t="shared" si="10"/>
        <v>0</v>
      </c>
      <c r="K67" s="90">
        <f t="shared" si="11"/>
        <v>0</v>
      </c>
      <c r="L67" s="90">
        <f t="shared" si="12"/>
        <v>0</v>
      </c>
      <c r="M67" s="91">
        <f t="shared" si="13"/>
        <v>0</v>
      </c>
      <c r="N67" s="92">
        <f t="shared" si="14"/>
        <v>0</v>
      </c>
    </row>
    <row r="68" spans="1:14" ht="14.25">
      <c r="A68" s="217" t="s">
        <v>188</v>
      </c>
      <c r="B68" s="195"/>
      <c r="C68" s="196"/>
      <c r="D68" s="237"/>
      <c r="E68" s="211"/>
      <c r="F68" s="212"/>
      <c r="G68" s="93"/>
      <c r="H68" s="213"/>
      <c r="I68" s="214"/>
      <c r="J68" s="89">
        <f t="shared" si="10"/>
        <v>0</v>
      </c>
      <c r="K68" s="90">
        <f t="shared" si="11"/>
        <v>0</v>
      </c>
      <c r="L68" s="90">
        <f t="shared" si="12"/>
        <v>0</v>
      </c>
      <c r="M68" s="91">
        <f t="shared" si="13"/>
        <v>0</v>
      </c>
      <c r="N68" s="92">
        <f t="shared" si="14"/>
        <v>0</v>
      </c>
    </row>
    <row r="69" spans="1:14" ht="14.25">
      <c r="A69" s="217" t="s">
        <v>189</v>
      </c>
      <c r="B69" s="195"/>
      <c r="C69" s="196"/>
      <c r="D69" s="237"/>
      <c r="E69" s="211"/>
      <c r="F69" s="212"/>
      <c r="G69" s="93"/>
      <c r="H69" s="213"/>
      <c r="I69" s="214"/>
      <c r="J69" s="89">
        <f t="shared" si="10"/>
        <v>0</v>
      </c>
      <c r="K69" s="90">
        <f t="shared" si="11"/>
        <v>0</v>
      </c>
      <c r="L69" s="90">
        <f t="shared" si="12"/>
        <v>0</v>
      </c>
      <c r="M69" s="91">
        <f t="shared" si="13"/>
        <v>0</v>
      </c>
      <c r="N69" s="92">
        <f t="shared" si="14"/>
        <v>0</v>
      </c>
    </row>
    <row r="70" spans="1:14" ht="14.25">
      <c r="A70" s="217" t="s">
        <v>190</v>
      </c>
      <c r="B70" s="195"/>
      <c r="C70" s="196"/>
      <c r="D70" s="237"/>
      <c r="E70" s="211"/>
      <c r="F70" s="212"/>
      <c r="G70" s="93"/>
      <c r="H70" s="213"/>
      <c r="I70" s="214"/>
      <c r="J70" s="89">
        <f t="shared" si="10"/>
        <v>0</v>
      </c>
      <c r="K70" s="90">
        <f t="shared" si="11"/>
        <v>0</v>
      </c>
      <c r="L70" s="90">
        <f t="shared" si="12"/>
        <v>0</v>
      </c>
      <c r="M70" s="91">
        <f t="shared" si="13"/>
        <v>0</v>
      </c>
      <c r="N70" s="92">
        <f t="shared" si="14"/>
        <v>0</v>
      </c>
    </row>
    <row r="71" spans="1:14" ht="14.25">
      <c r="A71" s="217" t="s">
        <v>191</v>
      </c>
      <c r="B71" s="195"/>
      <c r="C71" s="196"/>
      <c r="D71" s="237"/>
      <c r="E71" s="211"/>
      <c r="F71" s="212"/>
      <c r="G71" s="93"/>
      <c r="H71" s="213"/>
      <c r="I71" s="214"/>
      <c r="J71" s="89">
        <f aca="true" t="shared" si="15" ref="J71:J78">IF(F71=0,F71-F71,(IF(F71&gt;=11,0,((F71*10)-110)*(-1))))</f>
        <v>0</v>
      </c>
      <c r="K71" s="90">
        <f aca="true" t="shared" si="16" ref="K71:K78">IF(G71&lt;=3,0,(IF(G71&lt;=6.5,(G71-3)*10,(35+((G71-6.5)*20)))))</f>
        <v>0</v>
      </c>
      <c r="L71" s="90">
        <f aca="true" t="shared" si="17" ref="L71:L78">H71*3.5</f>
        <v>0</v>
      </c>
      <c r="M71" s="91">
        <f aca="true" t="shared" si="18" ref="M71:M78">I71*2.25</f>
        <v>0</v>
      </c>
      <c r="N71" s="92">
        <f t="shared" si="14"/>
        <v>0</v>
      </c>
    </row>
    <row r="72" spans="1:14" ht="14.25">
      <c r="A72" s="217" t="s">
        <v>192</v>
      </c>
      <c r="B72" s="195"/>
      <c r="C72" s="196"/>
      <c r="D72" s="197"/>
      <c r="E72" s="211"/>
      <c r="F72" s="212"/>
      <c r="G72" s="93"/>
      <c r="H72" s="213"/>
      <c r="I72" s="214"/>
      <c r="J72" s="89">
        <f t="shared" si="15"/>
        <v>0</v>
      </c>
      <c r="K72" s="90">
        <f t="shared" si="16"/>
        <v>0</v>
      </c>
      <c r="L72" s="90">
        <f t="shared" si="17"/>
        <v>0</v>
      </c>
      <c r="M72" s="91">
        <f t="shared" si="18"/>
        <v>0</v>
      </c>
      <c r="N72" s="92">
        <f aca="true" t="shared" si="19" ref="N72:N78">SUM(J72:M72)</f>
        <v>0</v>
      </c>
    </row>
    <row r="73" spans="1:14" ht="14.25">
      <c r="A73" s="217" t="s">
        <v>193</v>
      </c>
      <c r="B73" s="195"/>
      <c r="C73" s="196"/>
      <c r="D73" s="197"/>
      <c r="E73" s="211"/>
      <c r="F73" s="212"/>
      <c r="G73" s="93"/>
      <c r="H73" s="213"/>
      <c r="I73" s="214"/>
      <c r="J73" s="89">
        <f t="shared" si="15"/>
        <v>0</v>
      </c>
      <c r="K73" s="90">
        <f t="shared" si="16"/>
        <v>0</v>
      </c>
      <c r="L73" s="90">
        <f t="shared" si="17"/>
        <v>0</v>
      </c>
      <c r="M73" s="91">
        <f t="shared" si="18"/>
        <v>0</v>
      </c>
      <c r="N73" s="92">
        <f t="shared" si="19"/>
        <v>0</v>
      </c>
    </row>
    <row r="74" spans="1:14" ht="14.25">
      <c r="A74" s="217" t="s">
        <v>194</v>
      </c>
      <c r="B74" s="195"/>
      <c r="C74" s="196"/>
      <c r="D74" s="197"/>
      <c r="E74" s="211"/>
      <c r="F74" s="212"/>
      <c r="G74" s="93"/>
      <c r="H74" s="213"/>
      <c r="I74" s="214"/>
      <c r="J74" s="89">
        <f t="shared" si="15"/>
        <v>0</v>
      </c>
      <c r="K74" s="90">
        <f t="shared" si="16"/>
        <v>0</v>
      </c>
      <c r="L74" s="90">
        <f t="shared" si="17"/>
        <v>0</v>
      </c>
      <c r="M74" s="91">
        <f t="shared" si="18"/>
        <v>0</v>
      </c>
      <c r="N74" s="92">
        <f t="shared" si="19"/>
        <v>0</v>
      </c>
    </row>
    <row r="75" spans="1:14" ht="14.25">
      <c r="A75" s="217" t="s">
        <v>195</v>
      </c>
      <c r="B75" s="195"/>
      <c r="C75" s="196"/>
      <c r="D75" s="197"/>
      <c r="E75" s="211"/>
      <c r="F75" s="212"/>
      <c r="G75" s="93"/>
      <c r="H75" s="213"/>
      <c r="I75" s="214"/>
      <c r="J75" s="89">
        <f t="shared" si="15"/>
        <v>0</v>
      </c>
      <c r="K75" s="90">
        <f t="shared" si="16"/>
        <v>0</v>
      </c>
      <c r="L75" s="90">
        <f t="shared" si="17"/>
        <v>0</v>
      </c>
      <c r="M75" s="91">
        <f t="shared" si="18"/>
        <v>0</v>
      </c>
      <c r="N75" s="92">
        <f t="shared" si="19"/>
        <v>0</v>
      </c>
    </row>
    <row r="76" spans="1:14" ht="14.25">
      <c r="A76" s="217" t="s">
        <v>196</v>
      </c>
      <c r="B76" s="195"/>
      <c r="C76" s="196"/>
      <c r="D76" s="197"/>
      <c r="E76" s="211"/>
      <c r="F76" s="212"/>
      <c r="G76" s="93"/>
      <c r="H76" s="213"/>
      <c r="I76" s="214"/>
      <c r="J76" s="89">
        <f t="shared" si="15"/>
        <v>0</v>
      </c>
      <c r="K76" s="90">
        <f t="shared" si="16"/>
        <v>0</v>
      </c>
      <c r="L76" s="90">
        <f t="shared" si="17"/>
        <v>0</v>
      </c>
      <c r="M76" s="91">
        <f t="shared" si="18"/>
        <v>0</v>
      </c>
      <c r="N76" s="92">
        <f t="shared" si="19"/>
        <v>0</v>
      </c>
    </row>
    <row r="77" spans="1:14" ht="14.25">
      <c r="A77" s="217" t="s">
        <v>197</v>
      </c>
      <c r="B77" s="195"/>
      <c r="C77" s="196"/>
      <c r="D77" s="197"/>
      <c r="E77" s="211"/>
      <c r="F77" s="212"/>
      <c r="G77" s="93"/>
      <c r="H77" s="213"/>
      <c r="I77" s="214"/>
      <c r="J77" s="89">
        <f t="shared" si="15"/>
        <v>0</v>
      </c>
      <c r="K77" s="90">
        <f t="shared" si="16"/>
        <v>0</v>
      </c>
      <c r="L77" s="90">
        <f t="shared" si="17"/>
        <v>0</v>
      </c>
      <c r="M77" s="91">
        <f t="shared" si="18"/>
        <v>0</v>
      </c>
      <c r="N77" s="92">
        <f t="shared" si="19"/>
        <v>0</v>
      </c>
    </row>
    <row r="78" spans="1:15" ht="16.5" customHeight="1" thickBot="1">
      <c r="A78" s="218" t="s">
        <v>198</v>
      </c>
      <c r="B78" s="216"/>
      <c r="C78" s="145"/>
      <c r="D78" s="201"/>
      <c r="E78" s="146"/>
      <c r="F78" s="115"/>
      <c r="G78" s="116"/>
      <c r="H78" s="116"/>
      <c r="I78" s="117"/>
      <c r="J78" s="219">
        <f t="shared" si="15"/>
        <v>0</v>
      </c>
      <c r="K78" s="220">
        <f t="shared" si="16"/>
        <v>0</v>
      </c>
      <c r="L78" s="220">
        <f t="shared" si="17"/>
        <v>0</v>
      </c>
      <c r="M78" s="221">
        <f t="shared" si="18"/>
        <v>0</v>
      </c>
      <c r="N78" s="92">
        <f t="shared" si="19"/>
        <v>0</v>
      </c>
      <c r="O78" s="7"/>
    </row>
    <row r="79" spans="1:14" ht="16.5" customHeight="1">
      <c r="A79" s="5"/>
      <c r="B79" s="53" t="s">
        <v>97</v>
      </c>
      <c r="C79" s="47"/>
      <c r="D79" s="7"/>
      <c r="E79" s="5"/>
      <c r="F79" s="48"/>
      <c r="G79" s="49"/>
      <c r="H79" s="50"/>
      <c r="I79" s="50"/>
      <c r="J79" s="215"/>
      <c r="K79" s="215"/>
      <c r="L79" s="215"/>
      <c r="M79" s="215"/>
      <c r="N79" s="51"/>
    </row>
    <row r="80" spans="1:14" ht="18" customHeight="1" thickBot="1">
      <c r="A80" s="77"/>
      <c r="B80" s="78"/>
      <c r="C80" s="78"/>
      <c r="D80" s="79"/>
      <c r="E80" s="77"/>
      <c r="F80" s="80"/>
      <c r="G80" s="81"/>
      <c r="H80" s="82"/>
      <c r="I80" s="82"/>
      <c r="J80" s="83"/>
      <c r="K80" s="83"/>
      <c r="L80" s="83"/>
      <c r="M80" s="83"/>
      <c r="N80" s="84"/>
    </row>
    <row r="81" spans="1:14" ht="15.75" customHeight="1" thickBot="1">
      <c r="A81" s="104" t="s">
        <v>17</v>
      </c>
      <c r="B81" s="180"/>
      <c r="C81" s="181"/>
      <c r="D81" s="202"/>
      <c r="E81" s="130"/>
      <c r="F81" s="147"/>
      <c r="G81" s="148"/>
      <c r="H81" s="149"/>
      <c r="I81" s="150"/>
      <c r="J81" s="119">
        <f>IF(F81=0,F81-F81,(IF(F81&gt;=11,0,((F81*10)-110)*(-1))))</f>
        <v>0</v>
      </c>
      <c r="K81" s="100">
        <f>IF(G81&lt;=3,0,(IF(G81&lt;=6.5,(G81-3)*10,(35+((G81-6.5)*20)))))</f>
        <v>0</v>
      </c>
      <c r="L81" s="100">
        <f>H81*3.5</f>
        <v>0</v>
      </c>
      <c r="M81" s="120">
        <f>I81*2.25</f>
        <v>0</v>
      </c>
      <c r="N81" s="132">
        <f>SUM(J81:M81)</f>
        <v>0</v>
      </c>
    </row>
    <row r="82" spans="1:15" ht="15.75" customHeight="1" thickBot="1">
      <c r="A82" s="103" t="s">
        <v>18</v>
      </c>
      <c r="B82" s="182"/>
      <c r="C82" s="183"/>
      <c r="D82" s="203"/>
      <c r="E82" s="125"/>
      <c r="F82" s="151"/>
      <c r="G82" s="152"/>
      <c r="H82" s="153"/>
      <c r="I82" s="154"/>
      <c r="J82" s="119">
        <f aca="true" t="shared" si="20" ref="J82:J95">IF(F82=0,F82-F82,(IF(F82&gt;=11,0,((F82*10)-110)*(-1))))</f>
        <v>0</v>
      </c>
      <c r="K82" s="100">
        <f aca="true" t="shared" si="21" ref="K82:K95">IF(G82&lt;=3,0,(IF(G82&lt;=6.5,(G82-3)*10,(35+((G82-6.5)*20)))))</f>
        <v>0</v>
      </c>
      <c r="L82" s="100">
        <f aca="true" t="shared" si="22" ref="L82:L95">H82*3.5</f>
        <v>0</v>
      </c>
      <c r="M82" s="120">
        <f aca="true" t="shared" si="23" ref="M82:M95">I82*2.25</f>
        <v>0</v>
      </c>
      <c r="N82" s="132">
        <f aca="true" t="shared" si="24" ref="N82:N95">SUM(J82:M82)</f>
        <v>0</v>
      </c>
      <c r="O82" s="34"/>
    </row>
    <row r="83" spans="1:15" ht="15" thickBot="1">
      <c r="A83" s="105" t="s">
        <v>19</v>
      </c>
      <c r="B83" s="184"/>
      <c r="C83" s="185"/>
      <c r="D83" s="203"/>
      <c r="E83" s="125"/>
      <c r="F83" s="155"/>
      <c r="G83" s="156"/>
      <c r="H83" s="157"/>
      <c r="I83" s="158"/>
      <c r="J83" s="119">
        <f t="shared" si="20"/>
        <v>0</v>
      </c>
      <c r="K83" s="100">
        <f t="shared" si="21"/>
        <v>0</v>
      </c>
      <c r="L83" s="100">
        <f t="shared" si="22"/>
        <v>0</v>
      </c>
      <c r="M83" s="120">
        <f t="shared" si="23"/>
        <v>0</v>
      </c>
      <c r="N83" s="132">
        <f t="shared" si="24"/>
        <v>0</v>
      </c>
      <c r="O83" s="34"/>
    </row>
    <row r="84" spans="1:15" ht="15" thickBot="1">
      <c r="A84" s="105" t="s">
        <v>25</v>
      </c>
      <c r="B84" s="184"/>
      <c r="C84" s="185"/>
      <c r="D84" s="203"/>
      <c r="E84" s="125"/>
      <c r="F84" s="155"/>
      <c r="G84" s="156"/>
      <c r="H84" s="157"/>
      <c r="I84" s="158"/>
      <c r="J84" s="119">
        <f t="shared" si="20"/>
        <v>0</v>
      </c>
      <c r="K84" s="100">
        <f t="shared" si="21"/>
        <v>0</v>
      </c>
      <c r="L84" s="100">
        <f t="shared" si="22"/>
        <v>0</v>
      </c>
      <c r="M84" s="120">
        <f t="shared" si="23"/>
        <v>0</v>
      </c>
      <c r="N84" s="132">
        <f t="shared" si="24"/>
        <v>0</v>
      </c>
      <c r="O84" s="34"/>
    </row>
    <row r="85" spans="1:15" ht="15" thickBot="1">
      <c r="A85" s="118" t="s">
        <v>26</v>
      </c>
      <c r="B85" s="186"/>
      <c r="C85" s="187"/>
      <c r="D85" s="203"/>
      <c r="E85" s="129"/>
      <c r="F85" s="159"/>
      <c r="G85" s="160"/>
      <c r="H85" s="161"/>
      <c r="I85" s="162"/>
      <c r="J85" s="119">
        <f t="shared" si="20"/>
        <v>0</v>
      </c>
      <c r="K85" s="100">
        <f t="shared" si="21"/>
        <v>0</v>
      </c>
      <c r="L85" s="100">
        <f t="shared" si="22"/>
        <v>0</v>
      </c>
      <c r="M85" s="120">
        <f t="shared" si="23"/>
        <v>0</v>
      </c>
      <c r="N85" s="132">
        <f t="shared" si="24"/>
        <v>0</v>
      </c>
      <c r="O85" s="34"/>
    </row>
    <row r="86" spans="1:15" ht="15" thickBot="1">
      <c r="A86" s="103" t="s">
        <v>27</v>
      </c>
      <c r="B86" s="182"/>
      <c r="C86" s="188"/>
      <c r="D86" s="203"/>
      <c r="E86" s="128"/>
      <c r="F86" s="163"/>
      <c r="G86" s="164"/>
      <c r="H86" s="165"/>
      <c r="I86" s="154"/>
      <c r="J86" s="119">
        <f t="shared" si="20"/>
        <v>0</v>
      </c>
      <c r="K86" s="100">
        <f t="shared" si="21"/>
        <v>0</v>
      </c>
      <c r="L86" s="100">
        <f t="shared" si="22"/>
        <v>0</v>
      </c>
      <c r="M86" s="120">
        <f t="shared" si="23"/>
        <v>0</v>
      </c>
      <c r="N86" s="132">
        <f t="shared" si="24"/>
        <v>0</v>
      </c>
      <c r="O86" s="34"/>
    </row>
    <row r="87" spans="1:15" ht="15" thickBot="1">
      <c r="A87" s="105" t="s">
        <v>20</v>
      </c>
      <c r="B87" s="184"/>
      <c r="C87" s="185"/>
      <c r="D87" s="203"/>
      <c r="E87" s="125"/>
      <c r="F87" s="155"/>
      <c r="G87" s="156"/>
      <c r="H87" s="157"/>
      <c r="I87" s="158"/>
      <c r="J87" s="119">
        <f t="shared" si="20"/>
        <v>0</v>
      </c>
      <c r="K87" s="100">
        <f t="shared" si="21"/>
        <v>0</v>
      </c>
      <c r="L87" s="100">
        <f t="shared" si="22"/>
        <v>0</v>
      </c>
      <c r="M87" s="120">
        <f t="shared" si="23"/>
        <v>0</v>
      </c>
      <c r="N87" s="132">
        <f t="shared" si="24"/>
        <v>0</v>
      </c>
      <c r="O87" s="34"/>
    </row>
    <row r="88" spans="1:15" ht="15" thickBot="1">
      <c r="A88" s="105" t="s">
        <v>23</v>
      </c>
      <c r="B88" s="184"/>
      <c r="C88" s="185"/>
      <c r="D88" s="199"/>
      <c r="E88" s="125"/>
      <c r="F88" s="155"/>
      <c r="G88" s="156"/>
      <c r="H88" s="157"/>
      <c r="I88" s="158"/>
      <c r="J88" s="119">
        <f t="shared" si="20"/>
        <v>0</v>
      </c>
      <c r="K88" s="100">
        <f t="shared" si="21"/>
        <v>0</v>
      </c>
      <c r="L88" s="100">
        <f t="shared" si="22"/>
        <v>0</v>
      </c>
      <c r="M88" s="120">
        <f t="shared" si="23"/>
        <v>0</v>
      </c>
      <c r="N88" s="132">
        <f t="shared" si="24"/>
        <v>0</v>
      </c>
      <c r="O88" s="34"/>
    </row>
    <row r="89" spans="1:15" ht="15" thickBot="1">
      <c r="A89" s="118" t="s">
        <v>24</v>
      </c>
      <c r="B89" s="186"/>
      <c r="C89" s="187"/>
      <c r="D89" s="200"/>
      <c r="E89" s="129"/>
      <c r="F89" s="166"/>
      <c r="G89" s="167"/>
      <c r="H89" s="168"/>
      <c r="I89" s="169"/>
      <c r="J89" s="119">
        <f t="shared" si="20"/>
        <v>0</v>
      </c>
      <c r="K89" s="100">
        <f t="shared" si="21"/>
        <v>0</v>
      </c>
      <c r="L89" s="100">
        <f t="shared" si="22"/>
        <v>0</v>
      </c>
      <c r="M89" s="120">
        <f t="shared" si="23"/>
        <v>0</v>
      </c>
      <c r="N89" s="132">
        <f t="shared" si="24"/>
        <v>0</v>
      </c>
      <c r="O89" s="34"/>
    </row>
    <row r="90" spans="1:15" ht="15" thickBot="1">
      <c r="A90" s="103" t="s">
        <v>21</v>
      </c>
      <c r="B90" s="182"/>
      <c r="C90" s="183"/>
      <c r="D90" s="200"/>
      <c r="E90" s="128"/>
      <c r="F90" s="170"/>
      <c r="G90" s="171"/>
      <c r="H90" s="172"/>
      <c r="I90" s="173"/>
      <c r="J90" s="119">
        <f t="shared" si="20"/>
        <v>0</v>
      </c>
      <c r="K90" s="100">
        <f t="shared" si="21"/>
        <v>0</v>
      </c>
      <c r="L90" s="100">
        <f t="shared" si="22"/>
        <v>0</v>
      </c>
      <c r="M90" s="120">
        <f t="shared" si="23"/>
        <v>0</v>
      </c>
      <c r="N90" s="132">
        <f t="shared" si="24"/>
        <v>0</v>
      </c>
      <c r="O90" s="34"/>
    </row>
    <row r="91" spans="1:15" ht="15" thickBot="1">
      <c r="A91" s="105" t="s">
        <v>22</v>
      </c>
      <c r="B91" s="184"/>
      <c r="C91" s="185"/>
      <c r="D91" s="200"/>
      <c r="E91" s="125"/>
      <c r="F91" s="174"/>
      <c r="G91" s="175"/>
      <c r="H91" s="176"/>
      <c r="I91" s="177"/>
      <c r="J91" s="119">
        <f t="shared" si="20"/>
        <v>0</v>
      </c>
      <c r="K91" s="100">
        <f t="shared" si="21"/>
        <v>0</v>
      </c>
      <c r="L91" s="100">
        <f t="shared" si="22"/>
        <v>0</v>
      </c>
      <c r="M91" s="120">
        <f t="shared" si="23"/>
        <v>0</v>
      </c>
      <c r="N91" s="132">
        <f t="shared" si="24"/>
        <v>0</v>
      </c>
      <c r="O91" s="34"/>
    </row>
    <row r="92" spans="1:15" ht="15" thickBot="1">
      <c r="A92" s="114" t="s">
        <v>28</v>
      </c>
      <c r="B92" s="189"/>
      <c r="C92" s="188"/>
      <c r="D92" s="204"/>
      <c r="E92" s="131"/>
      <c r="F92" s="170"/>
      <c r="G92" s="171"/>
      <c r="H92" s="178"/>
      <c r="I92" s="179"/>
      <c r="J92" s="119">
        <f t="shared" si="20"/>
        <v>0</v>
      </c>
      <c r="K92" s="100">
        <f t="shared" si="21"/>
        <v>0</v>
      </c>
      <c r="L92" s="100">
        <f t="shared" si="22"/>
        <v>0</v>
      </c>
      <c r="M92" s="120">
        <f t="shared" si="23"/>
        <v>0</v>
      </c>
      <c r="N92" s="132">
        <f t="shared" si="24"/>
        <v>0</v>
      </c>
      <c r="O92" s="34"/>
    </row>
    <row r="93" spans="1:15" ht="15" thickBot="1">
      <c r="A93" s="135" t="s">
        <v>29</v>
      </c>
      <c r="B93" s="190"/>
      <c r="C93" s="185"/>
      <c r="D93" s="197"/>
      <c r="E93" s="125"/>
      <c r="F93" s="174"/>
      <c r="G93" s="175"/>
      <c r="H93" s="207"/>
      <c r="I93" s="177"/>
      <c r="J93" s="119">
        <f t="shared" si="20"/>
        <v>0</v>
      </c>
      <c r="K93" s="100">
        <f t="shared" si="21"/>
        <v>0</v>
      </c>
      <c r="L93" s="100">
        <f t="shared" si="22"/>
        <v>0</v>
      </c>
      <c r="M93" s="120">
        <f t="shared" si="23"/>
        <v>0</v>
      </c>
      <c r="N93" s="132">
        <f t="shared" si="24"/>
        <v>0</v>
      </c>
      <c r="O93" s="34"/>
    </row>
    <row r="94" spans="1:15" ht="15" thickBot="1">
      <c r="A94" s="135" t="s">
        <v>30</v>
      </c>
      <c r="B94" s="190"/>
      <c r="C94" s="185"/>
      <c r="D94" s="198"/>
      <c r="E94" s="125"/>
      <c r="F94" s="174"/>
      <c r="G94" s="175"/>
      <c r="H94" s="207"/>
      <c r="I94" s="177"/>
      <c r="J94" s="119">
        <f t="shared" si="20"/>
        <v>0</v>
      </c>
      <c r="K94" s="100">
        <f t="shared" si="21"/>
        <v>0</v>
      </c>
      <c r="L94" s="100">
        <f t="shared" si="22"/>
        <v>0</v>
      </c>
      <c r="M94" s="120">
        <f t="shared" si="23"/>
        <v>0</v>
      </c>
      <c r="N94" s="132">
        <f t="shared" si="24"/>
        <v>0</v>
      </c>
      <c r="O94" s="34"/>
    </row>
    <row r="95" spans="1:15" ht="15" thickBot="1">
      <c r="A95" s="121" t="s">
        <v>31</v>
      </c>
      <c r="B95" s="133"/>
      <c r="C95" s="127"/>
      <c r="D95" s="134"/>
      <c r="E95" s="126"/>
      <c r="F95" s="205"/>
      <c r="G95" s="206"/>
      <c r="H95" s="208"/>
      <c r="I95" s="209"/>
      <c r="J95" s="137">
        <f t="shared" si="20"/>
        <v>0</v>
      </c>
      <c r="K95" s="138">
        <f t="shared" si="21"/>
        <v>0</v>
      </c>
      <c r="L95" s="138">
        <f t="shared" si="22"/>
        <v>0</v>
      </c>
      <c r="M95" s="139">
        <f t="shared" si="23"/>
        <v>0</v>
      </c>
      <c r="N95" s="136">
        <f t="shared" si="24"/>
        <v>0</v>
      </c>
      <c r="O95" s="34"/>
    </row>
    <row r="96" spans="2:15" ht="17.25">
      <c r="B96" s="38"/>
      <c r="C96" s="36"/>
      <c r="D96" s="36"/>
      <c r="E96" s="37"/>
      <c r="F96" s="2"/>
      <c r="G96" s="2"/>
      <c r="H96" s="2"/>
      <c r="I96" s="2"/>
      <c r="J96" s="2"/>
      <c r="K96" s="2" t="s">
        <v>174</v>
      </c>
      <c r="L96" s="2"/>
      <c r="M96" s="2"/>
      <c r="N96" s="2"/>
      <c r="O96" s="34"/>
    </row>
    <row r="97" spans="2:15" ht="17.25">
      <c r="B97" s="38"/>
      <c r="C97" s="36"/>
      <c r="D97" s="36"/>
      <c r="E97" s="37"/>
      <c r="F97" s="2"/>
      <c r="G97" s="2"/>
      <c r="H97" s="2"/>
      <c r="I97" s="2"/>
      <c r="J97" s="2"/>
      <c r="K97" s="308" t="s">
        <v>200</v>
      </c>
      <c r="L97" s="308"/>
      <c r="M97" s="308"/>
      <c r="N97" s="2"/>
      <c r="O97" s="2" t="s">
        <v>119</v>
      </c>
    </row>
    <row r="98" spans="5:14" ht="12.75">
      <c r="E98" s="2"/>
      <c r="F98" s="2"/>
      <c r="G98" s="2"/>
      <c r="H98" s="2"/>
      <c r="I98" s="2"/>
      <c r="J98" s="2"/>
      <c r="L98" s="2"/>
      <c r="M98" s="2"/>
      <c r="N98" s="2"/>
    </row>
    <row r="99" spans="5:14" ht="12.75">
      <c r="E99" s="2"/>
      <c r="F99" s="2"/>
      <c r="G99" s="2"/>
      <c r="H99" s="2"/>
      <c r="I99" s="2"/>
      <c r="J99" s="2"/>
      <c r="L99" s="2"/>
      <c r="M99" s="2"/>
      <c r="N99" s="2"/>
    </row>
    <row r="100" spans="5:14" ht="12.75">
      <c r="E100" s="2"/>
      <c r="F100" s="2"/>
      <c r="G100" s="2"/>
      <c r="H100" s="2"/>
      <c r="I100" s="2"/>
      <c r="J100" s="2"/>
      <c r="L100" s="2"/>
      <c r="M100" s="2"/>
      <c r="N100" s="2"/>
    </row>
    <row r="101" spans="5:14" ht="12.75">
      <c r="E101" s="2"/>
      <c r="F101" s="2"/>
      <c r="G101" s="2"/>
      <c r="H101" s="2"/>
      <c r="I101" s="2"/>
      <c r="J101" s="2"/>
      <c r="L101" s="2"/>
      <c r="M101" s="2"/>
      <c r="N101" s="2"/>
    </row>
    <row r="102" spans="5:14" ht="12.75">
      <c r="E102" s="2"/>
      <c r="F102" s="2"/>
      <c r="G102" s="2"/>
      <c r="H102" s="2"/>
      <c r="I102" s="2"/>
      <c r="J102" s="2"/>
      <c r="L102" s="2"/>
      <c r="M102" s="2"/>
      <c r="N102" s="2"/>
    </row>
    <row r="103" spans="5:14" ht="12.75">
      <c r="E103" s="2"/>
      <c r="F103" s="2"/>
      <c r="G103" s="2"/>
      <c r="H103" s="2"/>
      <c r="I103" s="2"/>
      <c r="J103" s="2"/>
      <c r="L103" s="2"/>
      <c r="M103" s="2"/>
      <c r="N103" s="2"/>
    </row>
    <row r="104" spans="5:14" ht="12.75">
      <c r="E104" s="2"/>
      <c r="F104" s="2"/>
      <c r="G104" s="2"/>
      <c r="H104" s="2"/>
      <c r="I104" s="2"/>
      <c r="J104" s="2"/>
      <c r="L104" s="2"/>
      <c r="M104" s="2"/>
      <c r="N104" s="2"/>
    </row>
    <row r="105" spans="5:14" ht="12.75">
      <c r="E105" s="2"/>
      <c r="F105" s="2"/>
      <c r="G105" s="2"/>
      <c r="H105" s="2"/>
      <c r="I105" s="2"/>
      <c r="J105" s="2"/>
      <c r="L105" s="2"/>
      <c r="M105" s="2"/>
      <c r="N105" s="2"/>
    </row>
    <row r="106" spans="5:14" ht="12.75">
      <c r="E106" s="2"/>
      <c r="F106" s="2"/>
      <c r="G106" s="2"/>
      <c r="H106" s="2"/>
      <c r="I106" s="2"/>
      <c r="J106" s="2"/>
      <c r="L106" s="2"/>
      <c r="M106" s="2"/>
      <c r="N106" s="2"/>
    </row>
    <row r="107" spans="5:14" ht="12.75">
      <c r="E107" s="2"/>
      <c r="F107" s="2"/>
      <c r="G107" s="2"/>
      <c r="H107" s="2"/>
      <c r="I107" s="2"/>
      <c r="J107" s="2"/>
      <c r="L107" s="2"/>
      <c r="M107" s="2"/>
      <c r="N107" s="2"/>
    </row>
    <row r="108" spans="5:14" ht="12.75">
      <c r="E108" s="2"/>
      <c r="F108" s="2"/>
      <c r="G108" s="2"/>
      <c r="H108" s="2"/>
      <c r="I108" s="2"/>
      <c r="J108" s="2"/>
      <c r="L108" s="2"/>
      <c r="M108" s="2"/>
      <c r="N108" s="2"/>
    </row>
    <row r="109" spans="5:14" ht="12.75">
      <c r="E109" s="2"/>
      <c r="F109" s="2"/>
      <c r="G109" s="2"/>
      <c r="H109" s="2"/>
      <c r="I109" s="2"/>
      <c r="J109" s="2"/>
      <c r="L109" s="2"/>
      <c r="M109" s="2"/>
      <c r="N109" s="2"/>
    </row>
    <row r="110" spans="5:14" ht="12.75">
      <c r="E110" s="2"/>
      <c r="F110" s="2"/>
      <c r="G110" s="2"/>
      <c r="H110" s="2"/>
      <c r="I110" s="2"/>
      <c r="J110" s="2"/>
      <c r="L110" s="2"/>
      <c r="M110" s="2"/>
      <c r="N110" s="2"/>
    </row>
    <row r="111" spans="5:14" ht="12.75">
      <c r="E111" s="2"/>
      <c r="F111" s="2"/>
      <c r="G111" s="2"/>
      <c r="H111" s="2"/>
      <c r="I111" s="2"/>
      <c r="J111" s="2"/>
      <c r="L111" s="2"/>
      <c r="M111" s="2"/>
      <c r="N111" s="2"/>
    </row>
    <row r="112" spans="5:14" ht="12.75">
      <c r="E112" s="2"/>
      <c r="F112" s="2"/>
      <c r="G112" s="2"/>
      <c r="H112" s="2"/>
      <c r="I112" s="2"/>
      <c r="J112" s="2"/>
      <c r="L112" s="2"/>
      <c r="M112" s="2"/>
      <c r="N112" s="2"/>
    </row>
    <row r="113" spans="5:14" ht="12.75">
      <c r="E113" s="2"/>
      <c r="F113" s="2"/>
      <c r="G113" s="2"/>
      <c r="H113" s="2"/>
      <c r="I113" s="2"/>
      <c r="J113" s="2"/>
      <c r="L113" s="2"/>
      <c r="M113" s="2"/>
      <c r="N113" s="2"/>
    </row>
    <row r="114" spans="5:14" ht="12.75">
      <c r="E114" s="2"/>
      <c r="F114" s="2"/>
      <c r="G114" s="2"/>
      <c r="H114" s="2"/>
      <c r="I114" s="2"/>
      <c r="J114" s="2"/>
      <c r="L114" s="2"/>
      <c r="M114" s="2"/>
      <c r="N114" s="2"/>
    </row>
    <row r="115" spans="1:14" ht="12.75">
      <c r="A115" s="7"/>
      <c r="B115" s="7"/>
      <c r="C115" s="7"/>
      <c r="D115" s="7"/>
      <c r="E115" s="5"/>
      <c r="F115" s="11"/>
      <c r="G115" s="8"/>
      <c r="H115" s="8"/>
      <c r="I115" s="8"/>
      <c r="J115" s="8"/>
      <c r="K115" s="8"/>
      <c r="L115" s="8"/>
      <c r="M115" s="8"/>
      <c r="N115" s="15"/>
    </row>
    <row r="116" spans="1:14" ht="12.75">
      <c r="A116" s="7"/>
      <c r="B116" s="7"/>
      <c r="C116" s="7"/>
      <c r="D116" s="7"/>
      <c r="E116" s="5"/>
      <c r="F116" s="11"/>
      <c r="G116" s="8"/>
      <c r="H116" s="8"/>
      <c r="I116" s="8"/>
      <c r="J116" s="8"/>
      <c r="K116" s="8"/>
      <c r="L116" s="8"/>
      <c r="M116" s="8"/>
      <c r="N116" s="15"/>
    </row>
    <row r="117" spans="1:14" ht="12.75">
      <c r="A117" s="7"/>
      <c r="B117" s="7"/>
      <c r="C117" s="7"/>
      <c r="D117" s="7"/>
      <c r="E117" s="5"/>
      <c r="F117" s="11"/>
      <c r="G117" s="8"/>
      <c r="H117" s="8"/>
      <c r="I117" s="8"/>
      <c r="J117" s="8"/>
      <c r="K117" s="8"/>
      <c r="L117" s="8"/>
      <c r="M117" s="8"/>
      <c r="N117" s="15"/>
    </row>
    <row r="118" spans="5:14" ht="12.75"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5:14" ht="12.75"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1:14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1:14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spans="5:14" ht="12.75"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s="7" customFormat="1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s="7" customFormat="1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s="7" customFormat="1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</sheetData>
  <sheetProtection/>
  <mergeCells count="5">
    <mergeCell ref="A1:N1"/>
    <mergeCell ref="A3:N3"/>
    <mergeCell ref="F5:I5"/>
    <mergeCell ref="J5:M5"/>
    <mergeCell ref="K97:M97"/>
  </mergeCells>
  <printOptions horizontalCentered="1" verticalCentered="1"/>
  <pageMargins left="0.3937007874015748" right="0.3937007874015748" top="0.3937007874015748" bottom="0.1968503937007874" header="0" footer="0"/>
  <pageSetup fitToHeight="0" fitToWidth="1" horizontalDpi="600" verticalDpi="600" orientation="landscape" scale="86" r:id="rId1"/>
  <rowBreaks count="1" manualBreakCount="1">
    <brk id="114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6"/>
  <sheetViews>
    <sheetView zoomScaleSheetLayoutView="100" zoomScalePageLayoutView="0" workbookViewId="0" topLeftCell="A40">
      <selection activeCell="Q57" sqref="Q57"/>
    </sheetView>
  </sheetViews>
  <sheetFormatPr defaultColWidth="9.125" defaultRowHeight="12.75"/>
  <cols>
    <col min="1" max="1" width="6.625" style="2" customWidth="1"/>
    <col min="2" max="2" width="15.50390625" style="2" bestFit="1" customWidth="1"/>
    <col min="3" max="3" width="12.125" style="2" customWidth="1"/>
    <col min="4" max="4" width="26.375" style="2" customWidth="1"/>
    <col min="5" max="5" width="14.375" style="3" bestFit="1" customWidth="1"/>
    <col min="6" max="6" width="5.875" style="9" customWidth="1"/>
    <col min="7" max="7" width="8.50390625" style="12" customWidth="1"/>
    <col min="8" max="8" width="6.50390625" style="12" customWidth="1"/>
    <col min="9" max="9" width="10.00390625" style="12" customWidth="1"/>
    <col min="10" max="10" width="5.875" style="12" customWidth="1"/>
    <col min="11" max="11" width="8.50390625" style="12" customWidth="1"/>
    <col min="12" max="12" width="6.50390625" style="12" bestFit="1" customWidth="1"/>
    <col min="13" max="13" width="10.00390625" style="12" bestFit="1" customWidth="1"/>
    <col min="14" max="14" width="8.50390625" style="6" customWidth="1"/>
    <col min="15" max="16384" width="9.125" style="2" customWidth="1"/>
  </cols>
  <sheetData>
    <row r="1" spans="1:14" ht="18" customHeight="1">
      <c r="A1" s="298" t="s">
        <v>92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</row>
    <row r="3" spans="1:14" ht="22.5">
      <c r="A3" s="301" t="s">
        <v>177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</row>
    <row r="4" ht="13.5" thickBot="1"/>
    <row r="5" spans="1:14" ht="12.75">
      <c r="A5" s="59"/>
      <c r="B5" s="62"/>
      <c r="C5" s="58"/>
      <c r="D5" s="58"/>
      <c r="E5" s="63"/>
      <c r="F5" s="302" t="s">
        <v>3</v>
      </c>
      <c r="G5" s="303"/>
      <c r="H5" s="303"/>
      <c r="I5" s="304"/>
      <c r="J5" s="305" t="s">
        <v>4</v>
      </c>
      <c r="K5" s="306"/>
      <c r="L5" s="306"/>
      <c r="M5" s="307"/>
      <c r="N5" s="68" t="s">
        <v>5</v>
      </c>
    </row>
    <row r="6" spans="1:14" ht="13.5" thickBot="1">
      <c r="A6" s="60" t="s">
        <v>47</v>
      </c>
      <c r="B6" s="64" t="s">
        <v>0</v>
      </c>
      <c r="C6" s="4" t="s">
        <v>1</v>
      </c>
      <c r="D6" s="4" t="s">
        <v>2</v>
      </c>
      <c r="E6" s="65" t="s">
        <v>51</v>
      </c>
      <c r="F6" s="10" t="s">
        <v>50</v>
      </c>
      <c r="G6" s="33" t="s">
        <v>11</v>
      </c>
      <c r="H6" s="13" t="s">
        <v>10</v>
      </c>
      <c r="I6" s="14" t="s">
        <v>9</v>
      </c>
      <c r="J6" s="66" t="s">
        <v>50</v>
      </c>
      <c r="K6" s="13" t="s">
        <v>11</v>
      </c>
      <c r="L6" s="13" t="s">
        <v>10</v>
      </c>
      <c r="M6" s="67" t="s">
        <v>9</v>
      </c>
      <c r="N6" s="69" t="s">
        <v>6</v>
      </c>
    </row>
    <row r="7" spans="1:14" ht="13.5" customHeight="1">
      <c r="A7" s="57" t="s">
        <v>17</v>
      </c>
      <c r="B7" s="270" t="s">
        <v>244</v>
      </c>
      <c r="C7" s="276" t="s">
        <v>245</v>
      </c>
      <c r="D7" s="274" t="s">
        <v>224</v>
      </c>
      <c r="E7" s="272">
        <v>2009</v>
      </c>
      <c r="F7" s="85">
        <v>3.42</v>
      </c>
      <c r="G7" s="86">
        <v>8.2</v>
      </c>
      <c r="H7" s="87">
        <v>18</v>
      </c>
      <c r="I7" s="88">
        <v>27</v>
      </c>
      <c r="J7" s="89">
        <f aca="true" t="shared" si="0" ref="J7:J38">IF(F7=0,F7-F7,(IF(F7&gt;=11,0,((F7*10)-110)*(-1))))</f>
        <v>75.8</v>
      </c>
      <c r="K7" s="90">
        <f aca="true" t="shared" si="1" ref="K7:K38">IF(G7&lt;=3,0,(IF(G7&lt;=6.5,(G7-3)*10,(35+((G7-6.5)*20)))))</f>
        <v>68.99999999999999</v>
      </c>
      <c r="L7" s="90">
        <f aca="true" t="shared" si="2" ref="L7:L38">H7*3.5</f>
        <v>63</v>
      </c>
      <c r="M7" s="91">
        <f aca="true" t="shared" si="3" ref="M7:M38">I7*2.25</f>
        <v>60.75</v>
      </c>
      <c r="N7" s="92">
        <f aca="true" t="shared" si="4" ref="N7:N38">SUM(J7:M7)</f>
        <v>268.54999999999995</v>
      </c>
    </row>
    <row r="8" spans="1:14" ht="13.5" customHeight="1">
      <c r="A8" s="61" t="s">
        <v>18</v>
      </c>
      <c r="B8" s="270" t="s">
        <v>238</v>
      </c>
      <c r="C8" s="271" t="s">
        <v>77</v>
      </c>
      <c r="D8" s="275" t="s">
        <v>230</v>
      </c>
      <c r="E8" s="272">
        <v>2008</v>
      </c>
      <c r="F8" s="85">
        <v>3.64</v>
      </c>
      <c r="G8" s="86">
        <v>7.9</v>
      </c>
      <c r="H8" s="87">
        <v>17</v>
      </c>
      <c r="I8" s="88">
        <v>31</v>
      </c>
      <c r="J8" s="89">
        <f t="shared" si="0"/>
        <v>73.6</v>
      </c>
      <c r="K8" s="90">
        <f t="shared" si="1"/>
        <v>63.00000000000001</v>
      </c>
      <c r="L8" s="90">
        <f t="shared" si="2"/>
        <v>59.5</v>
      </c>
      <c r="M8" s="91">
        <f t="shared" si="3"/>
        <v>69.75</v>
      </c>
      <c r="N8" s="92">
        <f t="shared" si="4"/>
        <v>265.85</v>
      </c>
    </row>
    <row r="9" spans="1:14" ht="14.25">
      <c r="A9" s="61" t="s">
        <v>19</v>
      </c>
      <c r="B9" s="270" t="s">
        <v>257</v>
      </c>
      <c r="C9" s="271" t="s">
        <v>304</v>
      </c>
      <c r="D9" s="275" t="s">
        <v>303</v>
      </c>
      <c r="E9" s="272">
        <v>2008</v>
      </c>
      <c r="F9" s="85">
        <v>3.68</v>
      </c>
      <c r="G9" s="86">
        <v>7.7</v>
      </c>
      <c r="H9" s="87">
        <v>20</v>
      </c>
      <c r="I9" s="88">
        <v>26</v>
      </c>
      <c r="J9" s="89">
        <f t="shared" si="0"/>
        <v>73.19999999999999</v>
      </c>
      <c r="K9" s="90">
        <f t="shared" si="1"/>
        <v>59</v>
      </c>
      <c r="L9" s="90">
        <f t="shared" si="2"/>
        <v>70</v>
      </c>
      <c r="M9" s="91">
        <f t="shared" si="3"/>
        <v>58.5</v>
      </c>
      <c r="N9" s="92">
        <f t="shared" si="4"/>
        <v>260.7</v>
      </c>
    </row>
    <row r="10" spans="1:14" ht="14.25">
      <c r="A10" s="61" t="s">
        <v>25</v>
      </c>
      <c r="B10" s="195" t="s">
        <v>256</v>
      </c>
      <c r="C10" s="196" t="s">
        <v>131</v>
      </c>
      <c r="D10" s="243" t="s">
        <v>222</v>
      </c>
      <c r="E10" s="122">
        <v>2009</v>
      </c>
      <c r="F10" s="85">
        <v>4.24</v>
      </c>
      <c r="G10" s="86">
        <v>8.3</v>
      </c>
      <c r="H10" s="87">
        <v>16</v>
      </c>
      <c r="I10" s="88">
        <v>25</v>
      </c>
      <c r="J10" s="89">
        <f t="shared" si="0"/>
        <v>67.6</v>
      </c>
      <c r="K10" s="90">
        <f t="shared" si="1"/>
        <v>71.00000000000001</v>
      </c>
      <c r="L10" s="90">
        <f t="shared" si="2"/>
        <v>56</v>
      </c>
      <c r="M10" s="91">
        <f t="shared" si="3"/>
        <v>56.25</v>
      </c>
      <c r="N10" s="92">
        <f t="shared" si="4"/>
        <v>250.85000000000002</v>
      </c>
    </row>
    <row r="11" spans="1:14" ht="14.25">
      <c r="A11" s="61" t="s">
        <v>26</v>
      </c>
      <c r="B11" s="195" t="s">
        <v>264</v>
      </c>
      <c r="C11" s="196" t="s">
        <v>265</v>
      </c>
      <c r="D11" s="266" t="s">
        <v>228</v>
      </c>
      <c r="E11" s="122">
        <v>2009</v>
      </c>
      <c r="F11" s="280">
        <v>3.1</v>
      </c>
      <c r="G11" s="86">
        <v>7.7</v>
      </c>
      <c r="H11" s="87">
        <v>18</v>
      </c>
      <c r="I11" s="88">
        <v>22</v>
      </c>
      <c r="J11" s="89">
        <f t="shared" si="0"/>
        <v>79</v>
      </c>
      <c r="K11" s="90">
        <f t="shared" si="1"/>
        <v>59</v>
      </c>
      <c r="L11" s="90">
        <f t="shared" si="2"/>
        <v>63</v>
      </c>
      <c r="M11" s="91">
        <f t="shared" si="3"/>
        <v>49.5</v>
      </c>
      <c r="N11" s="92">
        <f t="shared" si="4"/>
        <v>250.5</v>
      </c>
    </row>
    <row r="12" spans="1:14" ht="14.25">
      <c r="A12" s="61" t="s">
        <v>27</v>
      </c>
      <c r="B12" s="195" t="s">
        <v>242</v>
      </c>
      <c r="C12" s="196" t="s">
        <v>243</v>
      </c>
      <c r="D12" s="235" t="s">
        <v>224</v>
      </c>
      <c r="E12" s="122">
        <v>2009</v>
      </c>
      <c r="F12" s="85">
        <v>4.64</v>
      </c>
      <c r="G12" s="86">
        <v>8.1</v>
      </c>
      <c r="H12" s="87">
        <v>12</v>
      </c>
      <c r="I12" s="292">
        <v>34</v>
      </c>
      <c r="J12" s="89">
        <f t="shared" si="0"/>
        <v>63.6</v>
      </c>
      <c r="K12" s="90">
        <f t="shared" si="1"/>
        <v>67</v>
      </c>
      <c r="L12" s="90">
        <f t="shared" si="2"/>
        <v>42</v>
      </c>
      <c r="M12" s="91">
        <f t="shared" si="3"/>
        <v>76.5</v>
      </c>
      <c r="N12" s="92">
        <f t="shared" si="4"/>
        <v>249.1</v>
      </c>
    </row>
    <row r="13" spans="1:14" ht="14.25">
      <c r="A13" s="61" t="s">
        <v>20</v>
      </c>
      <c r="B13" s="195" t="s">
        <v>246</v>
      </c>
      <c r="C13" s="196" t="s">
        <v>96</v>
      </c>
      <c r="D13" s="235" t="s">
        <v>224</v>
      </c>
      <c r="E13" s="289">
        <v>2008</v>
      </c>
      <c r="F13" s="85">
        <v>4.04</v>
      </c>
      <c r="G13" s="86">
        <v>7.7</v>
      </c>
      <c r="H13" s="87">
        <v>16</v>
      </c>
      <c r="I13" s="88">
        <v>23</v>
      </c>
      <c r="J13" s="89">
        <f t="shared" si="0"/>
        <v>69.6</v>
      </c>
      <c r="K13" s="90">
        <f t="shared" si="1"/>
        <v>59</v>
      </c>
      <c r="L13" s="90">
        <f t="shared" si="2"/>
        <v>56</v>
      </c>
      <c r="M13" s="91">
        <f t="shared" si="3"/>
        <v>51.75</v>
      </c>
      <c r="N13" s="92">
        <f t="shared" si="4"/>
        <v>236.35</v>
      </c>
    </row>
    <row r="14" spans="1:14" ht="14.25">
      <c r="A14" s="61" t="s">
        <v>23</v>
      </c>
      <c r="B14" s="195" t="s">
        <v>290</v>
      </c>
      <c r="C14" s="196" t="s">
        <v>289</v>
      </c>
      <c r="D14" s="236" t="s">
        <v>288</v>
      </c>
      <c r="E14" s="122">
        <v>2009</v>
      </c>
      <c r="F14" s="85">
        <v>4.99</v>
      </c>
      <c r="G14" s="86">
        <v>8.1</v>
      </c>
      <c r="H14" s="87">
        <v>15</v>
      </c>
      <c r="I14" s="88">
        <v>24</v>
      </c>
      <c r="J14" s="89">
        <f t="shared" si="0"/>
        <v>60.099999999999994</v>
      </c>
      <c r="K14" s="90">
        <f t="shared" si="1"/>
        <v>67</v>
      </c>
      <c r="L14" s="90">
        <f t="shared" si="2"/>
        <v>52.5</v>
      </c>
      <c r="M14" s="91">
        <f t="shared" si="3"/>
        <v>54</v>
      </c>
      <c r="N14" s="92">
        <f t="shared" si="4"/>
        <v>233.6</v>
      </c>
    </row>
    <row r="15" spans="1:14" ht="14.25">
      <c r="A15" s="61" t="s">
        <v>24</v>
      </c>
      <c r="B15" s="195" t="s">
        <v>252</v>
      </c>
      <c r="C15" s="196" t="s">
        <v>77</v>
      </c>
      <c r="D15" s="243" t="s">
        <v>222</v>
      </c>
      <c r="E15" s="289">
        <v>2008</v>
      </c>
      <c r="F15" s="85">
        <v>4.47</v>
      </c>
      <c r="G15" s="86">
        <v>8.7</v>
      </c>
      <c r="H15" s="87">
        <v>14</v>
      </c>
      <c r="I15" s="88">
        <v>17</v>
      </c>
      <c r="J15" s="89">
        <f t="shared" si="0"/>
        <v>65.30000000000001</v>
      </c>
      <c r="K15" s="90">
        <f t="shared" si="1"/>
        <v>78.99999999999999</v>
      </c>
      <c r="L15" s="90">
        <f t="shared" si="2"/>
        <v>49</v>
      </c>
      <c r="M15" s="91">
        <f t="shared" si="3"/>
        <v>38.25</v>
      </c>
      <c r="N15" s="92">
        <f t="shared" si="4"/>
        <v>231.55</v>
      </c>
    </row>
    <row r="16" spans="1:14" ht="14.25">
      <c r="A16" s="61" t="s">
        <v>21</v>
      </c>
      <c r="B16" s="195" t="s">
        <v>267</v>
      </c>
      <c r="C16" s="196" t="s">
        <v>266</v>
      </c>
      <c r="D16" s="277" t="s">
        <v>228</v>
      </c>
      <c r="E16" s="122">
        <v>2008</v>
      </c>
      <c r="F16" s="85">
        <v>4.42</v>
      </c>
      <c r="G16" s="269">
        <v>7.4</v>
      </c>
      <c r="H16" s="87">
        <v>16</v>
      </c>
      <c r="I16" s="88">
        <v>24</v>
      </c>
      <c r="J16" s="89">
        <f t="shared" si="0"/>
        <v>65.8</v>
      </c>
      <c r="K16" s="90">
        <f t="shared" si="1"/>
        <v>53.00000000000001</v>
      </c>
      <c r="L16" s="90">
        <f t="shared" si="2"/>
        <v>56</v>
      </c>
      <c r="M16" s="91">
        <f t="shared" si="3"/>
        <v>54</v>
      </c>
      <c r="N16" s="92">
        <f t="shared" si="4"/>
        <v>228.8</v>
      </c>
    </row>
    <row r="17" spans="1:14" ht="14.25">
      <c r="A17" s="61" t="s">
        <v>22</v>
      </c>
      <c r="B17" s="195" t="s">
        <v>274</v>
      </c>
      <c r="C17" s="196" t="s">
        <v>248</v>
      </c>
      <c r="D17" s="237" t="s">
        <v>272</v>
      </c>
      <c r="E17" s="122">
        <v>2008</v>
      </c>
      <c r="F17" s="85">
        <v>4.6</v>
      </c>
      <c r="G17" s="281">
        <v>8.7</v>
      </c>
      <c r="H17" s="87">
        <v>12</v>
      </c>
      <c r="I17" s="88">
        <v>17</v>
      </c>
      <c r="J17" s="89">
        <f t="shared" si="0"/>
        <v>64</v>
      </c>
      <c r="K17" s="90">
        <f t="shared" si="1"/>
        <v>78.99999999999999</v>
      </c>
      <c r="L17" s="90">
        <f t="shared" si="2"/>
        <v>42</v>
      </c>
      <c r="M17" s="91">
        <f t="shared" si="3"/>
        <v>38.25</v>
      </c>
      <c r="N17" s="92">
        <f t="shared" si="4"/>
        <v>223.25</v>
      </c>
    </row>
    <row r="18" spans="1:14" ht="14.25">
      <c r="A18" s="61" t="s">
        <v>28</v>
      </c>
      <c r="B18" s="195" t="s">
        <v>305</v>
      </c>
      <c r="C18" s="196" t="s">
        <v>14</v>
      </c>
      <c r="D18" s="243" t="s">
        <v>303</v>
      </c>
      <c r="E18" s="124">
        <v>2009</v>
      </c>
      <c r="F18" s="85">
        <v>4.31</v>
      </c>
      <c r="G18" s="86">
        <v>7.8</v>
      </c>
      <c r="H18" s="87">
        <v>11</v>
      </c>
      <c r="I18" s="88">
        <v>25</v>
      </c>
      <c r="J18" s="89">
        <f t="shared" si="0"/>
        <v>66.9</v>
      </c>
      <c r="K18" s="90">
        <f t="shared" si="1"/>
        <v>61</v>
      </c>
      <c r="L18" s="90">
        <f t="shared" si="2"/>
        <v>38.5</v>
      </c>
      <c r="M18" s="91">
        <f t="shared" si="3"/>
        <v>56.25</v>
      </c>
      <c r="N18" s="92">
        <f t="shared" si="4"/>
        <v>222.65</v>
      </c>
    </row>
    <row r="19" spans="1:14" ht="14.25">
      <c r="A19" s="61" t="s">
        <v>29</v>
      </c>
      <c r="B19" s="195" t="s">
        <v>286</v>
      </c>
      <c r="C19" s="196" t="s">
        <v>287</v>
      </c>
      <c r="D19" s="277" t="s">
        <v>223</v>
      </c>
      <c r="E19" s="122">
        <v>2009</v>
      </c>
      <c r="F19" s="85">
        <v>4.6</v>
      </c>
      <c r="G19" s="86">
        <v>8.1</v>
      </c>
      <c r="H19" s="87">
        <v>12</v>
      </c>
      <c r="I19" s="88">
        <v>22</v>
      </c>
      <c r="J19" s="89">
        <f t="shared" si="0"/>
        <v>64</v>
      </c>
      <c r="K19" s="90">
        <f t="shared" si="1"/>
        <v>67</v>
      </c>
      <c r="L19" s="90">
        <f t="shared" si="2"/>
        <v>42</v>
      </c>
      <c r="M19" s="91">
        <f t="shared" si="3"/>
        <v>49.5</v>
      </c>
      <c r="N19" s="92">
        <f t="shared" si="4"/>
        <v>222.5</v>
      </c>
    </row>
    <row r="20" spans="1:14" ht="14.25">
      <c r="A20" s="61" t="s">
        <v>30</v>
      </c>
      <c r="B20" s="195" t="s">
        <v>282</v>
      </c>
      <c r="C20" s="196" t="s">
        <v>283</v>
      </c>
      <c r="D20" s="237" t="s">
        <v>223</v>
      </c>
      <c r="E20" s="122">
        <v>2008</v>
      </c>
      <c r="F20" s="85">
        <v>3.76</v>
      </c>
      <c r="G20" s="86">
        <v>7.4</v>
      </c>
      <c r="H20" s="87">
        <v>12</v>
      </c>
      <c r="I20" s="88">
        <v>24</v>
      </c>
      <c r="J20" s="89">
        <f t="shared" si="0"/>
        <v>72.4</v>
      </c>
      <c r="K20" s="90">
        <f t="shared" si="1"/>
        <v>53.00000000000001</v>
      </c>
      <c r="L20" s="90">
        <f t="shared" si="2"/>
        <v>42</v>
      </c>
      <c r="M20" s="91">
        <f t="shared" si="3"/>
        <v>54</v>
      </c>
      <c r="N20" s="92">
        <f t="shared" si="4"/>
        <v>221.4</v>
      </c>
    </row>
    <row r="21" spans="1:14" ht="14.25">
      <c r="A21" s="61" t="s">
        <v>31</v>
      </c>
      <c r="B21" s="195" t="s">
        <v>275</v>
      </c>
      <c r="C21" s="196" t="s">
        <v>7</v>
      </c>
      <c r="D21" s="237" t="s">
        <v>272</v>
      </c>
      <c r="E21" s="122">
        <v>2008</v>
      </c>
      <c r="F21" s="85">
        <v>5.3</v>
      </c>
      <c r="G21" s="86">
        <v>7.5</v>
      </c>
      <c r="H21" s="282">
        <v>23</v>
      </c>
      <c r="I21" s="88">
        <v>10</v>
      </c>
      <c r="J21" s="89">
        <f t="shared" si="0"/>
        <v>57</v>
      </c>
      <c r="K21" s="90">
        <f t="shared" si="1"/>
        <v>55</v>
      </c>
      <c r="L21" s="90">
        <f t="shared" si="2"/>
        <v>80.5</v>
      </c>
      <c r="M21" s="91">
        <f t="shared" si="3"/>
        <v>22.5</v>
      </c>
      <c r="N21" s="92">
        <f t="shared" si="4"/>
        <v>215</v>
      </c>
    </row>
    <row r="22" spans="1:14" ht="14.25">
      <c r="A22" s="61" t="s">
        <v>32</v>
      </c>
      <c r="B22" s="195" t="s">
        <v>281</v>
      </c>
      <c r="C22" s="196" t="s">
        <v>248</v>
      </c>
      <c r="D22" s="237" t="s">
        <v>273</v>
      </c>
      <c r="E22" s="124">
        <v>2009</v>
      </c>
      <c r="F22" s="85">
        <v>5.74</v>
      </c>
      <c r="G22" s="86">
        <v>7.5</v>
      </c>
      <c r="H22" s="87">
        <v>13</v>
      </c>
      <c r="I22" s="88">
        <v>26</v>
      </c>
      <c r="J22" s="89">
        <f t="shared" si="0"/>
        <v>52.599999999999994</v>
      </c>
      <c r="K22" s="90">
        <f t="shared" si="1"/>
        <v>55</v>
      </c>
      <c r="L22" s="90">
        <f t="shared" si="2"/>
        <v>45.5</v>
      </c>
      <c r="M22" s="91">
        <f t="shared" si="3"/>
        <v>58.5</v>
      </c>
      <c r="N22" s="92">
        <f t="shared" si="4"/>
        <v>211.6</v>
      </c>
    </row>
    <row r="23" spans="1:14" ht="14.25">
      <c r="A23" s="321" t="s">
        <v>33</v>
      </c>
      <c r="B23" s="322" t="s">
        <v>232</v>
      </c>
      <c r="C23" s="323" t="s">
        <v>14</v>
      </c>
      <c r="D23" s="324" t="s">
        <v>231</v>
      </c>
      <c r="E23" s="325">
        <v>2008</v>
      </c>
      <c r="F23" s="326">
        <v>5.96</v>
      </c>
      <c r="G23" s="327">
        <v>7.4</v>
      </c>
      <c r="H23" s="328">
        <v>16</v>
      </c>
      <c r="I23" s="329">
        <v>23</v>
      </c>
      <c r="J23" s="330">
        <f t="shared" si="0"/>
        <v>50.4</v>
      </c>
      <c r="K23" s="331">
        <f t="shared" si="1"/>
        <v>53.00000000000001</v>
      </c>
      <c r="L23" s="331">
        <f t="shared" si="2"/>
        <v>56</v>
      </c>
      <c r="M23" s="332">
        <f t="shared" si="3"/>
        <v>51.75</v>
      </c>
      <c r="N23" s="333">
        <f t="shared" si="4"/>
        <v>211.15</v>
      </c>
    </row>
    <row r="24" spans="1:14" ht="14.25">
      <c r="A24" s="61" t="s">
        <v>34</v>
      </c>
      <c r="B24" s="195" t="s">
        <v>239</v>
      </c>
      <c r="C24" s="196" t="s">
        <v>7</v>
      </c>
      <c r="D24" s="243" t="s">
        <v>230</v>
      </c>
      <c r="E24" s="122">
        <v>2008</v>
      </c>
      <c r="F24" s="85">
        <v>6.71</v>
      </c>
      <c r="G24" s="86">
        <v>8.3</v>
      </c>
      <c r="H24" s="87">
        <v>11</v>
      </c>
      <c r="I24" s="88">
        <v>26</v>
      </c>
      <c r="J24" s="89">
        <f t="shared" si="0"/>
        <v>42.900000000000006</v>
      </c>
      <c r="K24" s="90">
        <f t="shared" si="1"/>
        <v>71.00000000000001</v>
      </c>
      <c r="L24" s="90">
        <f t="shared" si="2"/>
        <v>38.5</v>
      </c>
      <c r="M24" s="91">
        <f t="shared" si="3"/>
        <v>58.5</v>
      </c>
      <c r="N24" s="92">
        <f t="shared" si="4"/>
        <v>210.90000000000003</v>
      </c>
    </row>
    <row r="25" spans="1:14" ht="14.25">
      <c r="A25" s="61" t="s">
        <v>35</v>
      </c>
      <c r="B25" s="195" t="s">
        <v>254</v>
      </c>
      <c r="C25" s="196" t="s">
        <v>255</v>
      </c>
      <c r="D25" s="243" t="s">
        <v>222</v>
      </c>
      <c r="E25" s="122">
        <v>2008</v>
      </c>
      <c r="F25" s="85">
        <v>5.68</v>
      </c>
      <c r="G25" s="86">
        <v>7.2</v>
      </c>
      <c r="H25" s="87">
        <v>13</v>
      </c>
      <c r="I25" s="88">
        <v>28</v>
      </c>
      <c r="J25" s="89">
        <f t="shared" si="0"/>
        <v>53.2</v>
      </c>
      <c r="K25" s="90">
        <f t="shared" si="1"/>
        <v>49</v>
      </c>
      <c r="L25" s="90">
        <f t="shared" si="2"/>
        <v>45.5</v>
      </c>
      <c r="M25" s="91">
        <f t="shared" si="3"/>
        <v>63</v>
      </c>
      <c r="N25" s="92">
        <f t="shared" si="4"/>
        <v>210.7</v>
      </c>
    </row>
    <row r="26" spans="1:14" ht="14.25">
      <c r="A26" s="61" t="s">
        <v>36</v>
      </c>
      <c r="B26" s="195" t="s">
        <v>253</v>
      </c>
      <c r="C26" s="196" t="s">
        <v>202</v>
      </c>
      <c r="D26" s="243" t="s">
        <v>222</v>
      </c>
      <c r="E26" s="122">
        <v>2008</v>
      </c>
      <c r="F26" s="85">
        <v>5.52</v>
      </c>
      <c r="G26" s="86">
        <v>7.6</v>
      </c>
      <c r="H26" s="87">
        <v>14</v>
      </c>
      <c r="I26" s="88">
        <v>21</v>
      </c>
      <c r="J26" s="89">
        <f t="shared" si="0"/>
        <v>54.800000000000004</v>
      </c>
      <c r="K26" s="90">
        <f t="shared" si="1"/>
        <v>56.99999999999999</v>
      </c>
      <c r="L26" s="90">
        <f t="shared" si="2"/>
        <v>49</v>
      </c>
      <c r="M26" s="91">
        <f t="shared" si="3"/>
        <v>47.25</v>
      </c>
      <c r="N26" s="92">
        <f t="shared" si="4"/>
        <v>208.05</v>
      </c>
    </row>
    <row r="27" spans="1:14" ht="14.25">
      <c r="A27" s="61" t="s">
        <v>37</v>
      </c>
      <c r="B27" s="195" t="s">
        <v>53</v>
      </c>
      <c r="C27" s="196" t="s">
        <v>243</v>
      </c>
      <c r="D27" s="237" t="s">
        <v>153</v>
      </c>
      <c r="E27" s="122">
        <v>2008</v>
      </c>
      <c r="F27" s="85">
        <v>4.57</v>
      </c>
      <c r="G27" s="86">
        <v>8.3</v>
      </c>
      <c r="H27" s="87">
        <v>6</v>
      </c>
      <c r="I27" s="88">
        <v>22</v>
      </c>
      <c r="J27" s="89">
        <f t="shared" si="0"/>
        <v>64.3</v>
      </c>
      <c r="K27" s="90">
        <f t="shared" si="1"/>
        <v>71.00000000000001</v>
      </c>
      <c r="L27" s="90">
        <f t="shared" si="2"/>
        <v>21</v>
      </c>
      <c r="M27" s="91">
        <f t="shared" si="3"/>
        <v>49.5</v>
      </c>
      <c r="N27" s="92">
        <f t="shared" si="4"/>
        <v>205.8</v>
      </c>
    </row>
    <row r="28" spans="1:14" ht="14.25">
      <c r="A28" s="61" t="s">
        <v>38</v>
      </c>
      <c r="B28" s="195" t="s">
        <v>285</v>
      </c>
      <c r="C28" s="196" t="s">
        <v>278</v>
      </c>
      <c r="D28" s="237" t="s">
        <v>223</v>
      </c>
      <c r="E28" s="289">
        <v>2009</v>
      </c>
      <c r="F28" s="85">
        <v>5.19</v>
      </c>
      <c r="G28" s="86">
        <v>7.5</v>
      </c>
      <c r="H28" s="87">
        <v>11</v>
      </c>
      <c r="I28" s="88">
        <v>23</v>
      </c>
      <c r="J28" s="89">
        <f t="shared" si="0"/>
        <v>58.099999999999994</v>
      </c>
      <c r="K28" s="90">
        <f t="shared" si="1"/>
        <v>55</v>
      </c>
      <c r="L28" s="90">
        <f t="shared" si="2"/>
        <v>38.5</v>
      </c>
      <c r="M28" s="91">
        <f t="shared" si="3"/>
        <v>51.75</v>
      </c>
      <c r="N28" s="92">
        <f t="shared" si="4"/>
        <v>203.35</v>
      </c>
    </row>
    <row r="29" spans="1:14" ht="14.25">
      <c r="A29" s="61" t="s">
        <v>41</v>
      </c>
      <c r="B29" s="195" t="s">
        <v>280</v>
      </c>
      <c r="C29" s="196" t="s">
        <v>250</v>
      </c>
      <c r="D29" s="237" t="s">
        <v>273</v>
      </c>
      <c r="E29" s="122">
        <v>2009</v>
      </c>
      <c r="F29" s="85">
        <v>8.15</v>
      </c>
      <c r="G29" s="86">
        <v>6.5</v>
      </c>
      <c r="H29" s="87">
        <v>19</v>
      </c>
      <c r="I29" s="88">
        <v>32</v>
      </c>
      <c r="J29" s="89">
        <f t="shared" si="0"/>
        <v>28.5</v>
      </c>
      <c r="K29" s="90">
        <f t="shared" si="1"/>
        <v>35</v>
      </c>
      <c r="L29" s="90">
        <f t="shared" si="2"/>
        <v>66.5</v>
      </c>
      <c r="M29" s="91">
        <f t="shared" si="3"/>
        <v>72</v>
      </c>
      <c r="N29" s="92">
        <f t="shared" si="4"/>
        <v>202</v>
      </c>
    </row>
    <row r="30" spans="1:14" ht="14.25">
      <c r="A30" s="61" t="s">
        <v>42</v>
      </c>
      <c r="B30" s="195" t="s">
        <v>247</v>
      </c>
      <c r="C30" s="196" t="s">
        <v>248</v>
      </c>
      <c r="D30" s="237" t="s">
        <v>225</v>
      </c>
      <c r="E30" s="122">
        <v>2010</v>
      </c>
      <c r="F30" s="85">
        <v>5.02</v>
      </c>
      <c r="G30" s="86">
        <v>7.1</v>
      </c>
      <c r="H30" s="87">
        <v>11</v>
      </c>
      <c r="I30" s="88">
        <v>25</v>
      </c>
      <c r="J30" s="89">
        <f t="shared" si="0"/>
        <v>59.800000000000004</v>
      </c>
      <c r="K30" s="90">
        <f t="shared" si="1"/>
        <v>46.99999999999999</v>
      </c>
      <c r="L30" s="90">
        <f t="shared" si="2"/>
        <v>38.5</v>
      </c>
      <c r="M30" s="91">
        <f t="shared" si="3"/>
        <v>56.25</v>
      </c>
      <c r="N30" s="92">
        <f t="shared" si="4"/>
        <v>201.55</v>
      </c>
    </row>
    <row r="31" spans="1:14" ht="14.25">
      <c r="A31" s="61" t="s">
        <v>43</v>
      </c>
      <c r="B31" s="195" t="s">
        <v>277</v>
      </c>
      <c r="C31" s="196" t="s">
        <v>278</v>
      </c>
      <c r="D31" s="237" t="s">
        <v>272</v>
      </c>
      <c r="E31" s="122">
        <v>2008</v>
      </c>
      <c r="F31" s="85">
        <v>5.92</v>
      </c>
      <c r="G31" s="86">
        <v>6.7</v>
      </c>
      <c r="H31" s="87">
        <v>15</v>
      </c>
      <c r="I31" s="88">
        <v>26</v>
      </c>
      <c r="J31" s="89">
        <f t="shared" si="0"/>
        <v>50.8</v>
      </c>
      <c r="K31" s="90">
        <f t="shared" si="1"/>
        <v>39</v>
      </c>
      <c r="L31" s="90">
        <f t="shared" si="2"/>
        <v>52.5</v>
      </c>
      <c r="M31" s="91">
        <f t="shared" si="3"/>
        <v>58.5</v>
      </c>
      <c r="N31" s="92">
        <f t="shared" si="4"/>
        <v>200.8</v>
      </c>
    </row>
    <row r="32" spans="1:14" ht="14.25">
      <c r="A32" s="61" t="s">
        <v>44</v>
      </c>
      <c r="B32" s="195" t="s">
        <v>307</v>
      </c>
      <c r="C32" s="196" t="s">
        <v>39</v>
      </c>
      <c r="D32" s="243" t="s">
        <v>303</v>
      </c>
      <c r="E32" s="290">
        <v>2010</v>
      </c>
      <c r="F32" s="85">
        <v>4.75</v>
      </c>
      <c r="G32" s="86">
        <v>6.6</v>
      </c>
      <c r="H32" s="87">
        <v>14</v>
      </c>
      <c r="I32" s="88">
        <v>23</v>
      </c>
      <c r="J32" s="89">
        <f t="shared" si="0"/>
        <v>62.5</v>
      </c>
      <c r="K32" s="90">
        <f t="shared" si="1"/>
        <v>36.99999999999999</v>
      </c>
      <c r="L32" s="90">
        <f t="shared" si="2"/>
        <v>49</v>
      </c>
      <c r="M32" s="91">
        <f t="shared" si="3"/>
        <v>51.75</v>
      </c>
      <c r="N32" s="92">
        <f t="shared" si="4"/>
        <v>200.25</v>
      </c>
    </row>
    <row r="33" spans="1:14" ht="14.25">
      <c r="A33" s="61" t="s">
        <v>45</v>
      </c>
      <c r="B33" s="255" t="s">
        <v>259</v>
      </c>
      <c r="C33" s="256" t="s">
        <v>260</v>
      </c>
      <c r="D33" s="235" t="s">
        <v>153</v>
      </c>
      <c r="E33" s="122">
        <v>2010</v>
      </c>
      <c r="F33" s="85">
        <v>6.13</v>
      </c>
      <c r="G33" s="86">
        <v>6.7</v>
      </c>
      <c r="H33" s="87">
        <v>15</v>
      </c>
      <c r="I33" s="88">
        <v>26</v>
      </c>
      <c r="J33" s="89">
        <f t="shared" si="0"/>
        <v>48.7</v>
      </c>
      <c r="K33" s="90">
        <f t="shared" si="1"/>
        <v>39</v>
      </c>
      <c r="L33" s="90">
        <f t="shared" si="2"/>
        <v>52.5</v>
      </c>
      <c r="M33" s="91">
        <f t="shared" si="3"/>
        <v>58.5</v>
      </c>
      <c r="N33" s="92">
        <f t="shared" si="4"/>
        <v>198.7</v>
      </c>
    </row>
    <row r="34" spans="1:14" s="34" customFormat="1" ht="14.25">
      <c r="A34" s="61" t="s">
        <v>46</v>
      </c>
      <c r="B34" s="195" t="s">
        <v>262</v>
      </c>
      <c r="C34" s="291" t="s">
        <v>310</v>
      </c>
      <c r="D34" s="235" t="s">
        <v>153</v>
      </c>
      <c r="E34" s="124">
        <v>2011</v>
      </c>
      <c r="F34" s="85">
        <v>5.81</v>
      </c>
      <c r="G34" s="86">
        <v>6.8</v>
      </c>
      <c r="H34" s="87">
        <v>15</v>
      </c>
      <c r="I34" s="88">
        <v>23</v>
      </c>
      <c r="J34" s="89">
        <f t="shared" si="0"/>
        <v>51.900000000000006</v>
      </c>
      <c r="K34" s="90">
        <f t="shared" si="1"/>
        <v>41</v>
      </c>
      <c r="L34" s="90">
        <f t="shared" si="2"/>
        <v>52.5</v>
      </c>
      <c r="M34" s="91">
        <f t="shared" si="3"/>
        <v>51.75</v>
      </c>
      <c r="N34" s="92">
        <f t="shared" si="4"/>
        <v>197.15</v>
      </c>
    </row>
    <row r="35" spans="1:14" ht="14.25">
      <c r="A35" s="61" t="s">
        <v>124</v>
      </c>
      <c r="B35" s="195" t="s">
        <v>279</v>
      </c>
      <c r="C35" s="196" t="s">
        <v>8</v>
      </c>
      <c r="D35" s="235" t="s">
        <v>273</v>
      </c>
      <c r="E35" s="122">
        <v>2008</v>
      </c>
      <c r="F35" s="85">
        <v>5.59</v>
      </c>
      <c r="G35" s="86">
        <v>6.7</v>
      </c>
      <c r="H35" s="87">
        <v>17</v>
      </c>
      <c r="I35" s="88">
        <v>19</v>
      </c>
      <c r="J35" s="89">
        <f t="shared" si="0"/>
        <v>54.1</v>
      </c>
      <c r="K35" s="90">
        <f t="shared" si="1"/>
        <v>39</v>
      </c>
      <c r="L35" s="90">
        <f t="shared" si="2"/>
        <v>59.5</v>
      </c>
      <c r="M35" s="91">
        <f t="shared" si="3"/>
        <v>42.75</v>
      </c>
      <c r="N35" s="92">
        <f t="shared" si="4"/>
        <v>195.35</v>
      </c>
    </row>
    <row r="36" spans="1:14" ht="14.25">
      <c r="A36" s="61" t="s">
        <v>125</v>
      </c>
      <c r="B36" s="257" t="s">
        <v>295</v>
      </c>
      <c r="C36" s="258" t="s">
        <v>293</v>
      </c>
      <c r="D36" s="235" t="s">
        <v>273</v>
      </c>
      <c r="E36" s="122">
        <v>2009</v>
      </c>
      <c r="F36" s="85">
        <v>7.21</v>
      </c>
      <c r="G36" s="86">
        <v>7</v>
      </c>
      <c r="H36" s="87">
        <v>12</v>
      </c>
      <c r="I36" s="88">
        <v>30</v>
      </c>
      <c r="J36" s="89">
        <f t="shared" si="0"/>
        <v>37.900000000000006</v>
      </c>
      <c r="K36" s="90">
        <f t="shared" si="1"/>
        <v>45</v>
      </c>
      <c r="L36" s="90">
        <f t="shared" si="2"/>
        <v>42</v>
      </c>
      <c r="M36" s="91">
        <f t="shared" si="3"/>
        <v>67.5</v>
      </c>
      <c r="N36" s="92">
        <f t="shared" si="4"/>
        <v>192.4</v>
      </c>
    </row>
    <row r="37" spans="1:14" ht="14.25">
      <c r="A37" s="61" t="s">
        <v>130</v>
      </c>
      <c r="B37" s="195" t="s">
        <v>276</v>
      </c>
      <c r="C37" s="196" t="s">
        <v>263</v>
      </c>
      <c r="D37" s="235" t="s">
        <v>272</v>
      </c>
      <c r="E37" s="122">
        <v>2008</v>
      </c>
      <c r="F37" s="85">
        <v>5.13</v>
      </c>
      <c r="G37" s="86">
        <v>7.3</v>
      </c>
      <c r="H37" s="87">
        <v>12</v>
      </c>
      <c r="I37" s="88">
        <v>18</v>
      </c>
      <c r="J37" s="89">
        <f t="shared" si="0"/>
        <v>58.7</v>
      </c>
      <c r="K37" s="90">
        <f t="shared" si="1"/>
        <v>51</v>
      </c>
      <c r="L37" s="90">
        <f t="shared" si="2"/>
        <v>42</v>
      </c>
      <c r="M37" s="91">
        <f t="shared" si="3"/>
        <v>40.5</v>
      </c>
      <c r="N37" s="92">
        <f t="shared" si="4"/>
        <v>192.2</v>
      </c>
    </row>
    <row r="38" spans="1:14" s="34" customFormat="1" ht="14.25">
      <c r="A38" s="61" t="s">
        <v>136</v>
      </c>
      <c r="B38" s="195" t="s">
        <v>291</v>
      </c>
      <c r="C38" s="196" t="s">
        <v>131</v>
      </c>
      <c r="D38" s="236" t="s">
        <v>288</v>
      </c>
      <c r="E38" s="289">
        <v>2010</v>
      </c>
      <c r="F38" s="85">
        <v>5.15</v>
      </c>
      <c r="G38" s="86">
        <v>7.4</v>
      </c>
      <c r="H38" s="87">
        <v>11</v>
      </c>
      <c r="I38" s="88">
        <v>18</v>
      </c>
      <c r="J38" s="89">
        <f t="shared" si="0"/>
        <v>58.5</v>
      </c>
      <c r="K38" s="90">
        <f t="shared" si="1"/>
        <v>53.00000000000001</v>
      </c>
      <c r="L38" s="90">
        <f t="shared" si="2"/>
        <v>38.5</v>
      </c>
      <c r="M38" s="91">
        <f t="shared" si="3"/>
        <v>40.5</v>
      </c>
      <c r="N38" s="92">
        <f t="shared" si="4"/>
        <v>190.5</v>
      </c>
    </row>
    <row r="39" spans="1:15" s="34" customFormat="1" ht="14.25">
      <c r="A39" s="61" t="s">
        <v>137</v>
      </c>
      <c r="B39" s="195" t="s">
        <v>268</v>
      </c>
      <c r="C39" s="196" t="s">
        <v>75</v>
      </c>
      <c r="D39" s="266" t="s">
        <v>228</v>
      </c>
      <c r="E39" s="124">
        <v>2009</v>
      </c>
      <c r="F39" s="85">
        <v>4.4</v>
      </c>
      <c r="G39" s="86">
        <v>6.8</v>
      </c>
      <c r="H39" s="87">
        <v>12</v>
      </c>
      <c r="I39" s="88">
        <v>18</v>
      </c>
      <c r="J39" s="89">
        <f aca="true" t="shared" si="5" ref="J39:J70">IF(F39=0,F39-F39,(IF(F39&gt;=11,0,((F39*10)-110)*(-1))))</f>
        <v>66</v>
      </c>
      <c r="K39" s="90">
        <f aca="true" t="shared" si="6" ref="K39:K70">IF(G39&lt;=3,0,(IF(G39&lt;=6.5,(G39-3)*10,(35+((G39-6.5)*20)))))</f>
        <v>41</v>
      </c>
      <c r="L39" s="90">
        <f aca="true" t="shared" si="7" ref="L39:L70">H39*3.5</f>
        <v>42</v>
      </c>
      <c r="M39" s="91">
        <f aca="true" t="shared" si="8" ref="M39:M70">I39*2.25</f>
        <v>40.5</v>
      </c>
      <c r="N39" s="92">
        <f aca="true" t="shared" si="9" ref="N39:N70">SUM(J39:M39)</f>
        <v>189.5</v>
      </c>
      <c r="O39" s="74"/>
    </row>
    <row r="40" spans="1:15" s="34" customFormat="1" ht="14.25">
      <c r="A40" s="61" t="s">
        <v>138</v>
      </c>
      <c r="B40" s="193" t="s">
        <v>298</v>
      </c>
      <c r="C40" s="194" t="s">
        <v>123</v>
      </c>
      <c r="D40" s="236" t="s">
        <v>229</v>
      </c>
      <c r="E40" s="122">
        <v>2009</v>
      </c>
      <c r="F40" s="85">
        <v>5.97</v>
      </c>
      <c r="G40" s="86">
        <v>7.6</v>
      </c>
      <c r="H40" s="87">
        <v>12</v>
      </c>
      <c r="I40" s="88">
        <v>17</v>
      </c>
      <c r="J40" s="89">
        <f t="shared" si="5"/>
        <v>50.300000000000004</v>
      </c>
      <c r="K40" s="90">
        <f t="shared" si="6"/>
        <v>56.99999999999999</v>
      </c>
      <c r="L40" s="90">
        <f t="shared" si="7"/>
        <v>42</v>
      </c>
      <c r="M40" s="91">
        <f t="shared" si="8"/>
        <v>38.25</v>
      </c>
      <c r="N40" s="92">
        <f t="shared" si="9"/>
        <v>187.55</v>
      </c>
      <c r="O40" s="74"/>
    </row>
    <row r="41" spans="1:15" s="34" customFormat="1" ht="14.25">
      <c r="A41" s="321" t="s">
        <v>139</v>
      </c>
      <c r="B41" s="322" t="s">
        <v>235</v>
      </c>
      <c r="C41" s="323" t="s">
        <v>123</v>
      </c>
      <c r="D41" s="334" t="s">
        <v>231</v>
      </c>
      <c r="E41" s="325">
        <v>2008</v>
      </c>
      <c r="F41" s="326">
        <v>8.83</v>
      </c>
      <c r="G41" s="327">
        <v>7.7</v>
      </c>
      <c r="H41" s="328">
        <v>16</v>
      </c>
      <c r="I41" s="329">
        <v>22</v>
      </c>
      <c r="J41" s="330">
        <f t="shared" si="5"/>
        <v>21.700000000000003</v>
      </c>
      <c r="K41" s="331">
        <f t="shared" si="6"/>
        <v>59</v>
      </c>
      <c r="L41" s="331">
        <f t="shared" si="7"/>
        <v>56</v>
      </c>
      <c r="M41" s="332">
        <f t="shared" si="8"/>
        <v>49.5</v>
      </c>
      <c r="N41" s="333">
        <f t="shared" si="9"/>
        <v>186.2</v>
      </c>
      <c r="O41" s="74"/>
    </row>
    <row r="42" spans="1:15" s="34" customFormat="1" ht="14.25">
      <c r="A42" s="321" t="s">
        <v>140</v>
      </c>
      <c r="B42" s="322" t="s">
        <v>233</v>
      </c>
      <c r="C42" s="323" t="s">
        <v>234</v>
      </c>
      <c r="D42" s="334" t="s">
        <v>231</v>
      </c>
      <c r="E42" s="325">
        <v>2009</v>
      </c>
      <c r="F42" s="326">
        <v>8.83</v>
      </c>
      <c r="G42" s="327">
        <v>7.1</v>
      </c>
      <c r="H42" s="328">
        <v>14</v>
      </c>
      <c r="I42" s="329">
        <v>29</v>
      </c>
      <c r="J42" s="330">
        <f t="shared" si="5"/>
        <v>21.700000000000003</v>
      </c>
      <c r="K42" s="331">
        <f t="shared" si="6"/>
        <v>46.99999999999999</v>
      </c>
      <c r="L42" s="331">
        <f t="shared" si="7"/>
        <v>49</v>
      </c>
      <c r="M42" s="332">
        <f t="shared" si="8"/>
        <v>65.25</v>
      </c>
      <c r="N42" s="333">
        <f t="shared" si="9"/>
        <v>182.95</v>
      </c>
      <c r="O42" s="74"/>
    </row>
    <row r="43" spans="1:15" ht="14.25">
      <c r="A43" s="61" t="s">
        <v>141</v>
      </c>
      <c r="B43" s="195" t="s">
        <v>240</v>
      </c>
      <c r="C43" s="196" t="s">
        <v>241</v>
      </c>
      <c r="D43" s="236" t="s">
        <v>230</v>
      </c>
      <c r="E43" s="122">
        <v>2008</v>
      </c>
      <c r="F43" s="85">
        <v>7.2</v>
      </c>
      <c r="G43" s="86">
        <v>7.3</v>
      </c>
      <c r="H43" s="97">
        <v>10</v>
      </c>
      <c r="I43" s="98">
        <v>26</v>
      </c>
      <c r="J43" s="89">
        <f t="shared" si="5"/>
        <v>38</v>
      </c>
      <c r="K43" s="90">
        <f t="shared" si="6"/>
        <v>51</v>
      </c>
      <c r="L43" s="90">
        <f t="shared" si="7"/>
        <v>35</v>
      </c>
      <c r="M43" s="91">
        <f t="shared" si="8"/>
        <v>58.5</v>
      </c>
      <c r="N43" s="92">
        <f t="shared" si="9"/>
        <v>182.5</v>
      </c>
      <c r="O43" s="2" t="s">
        <v>119</v>
      </c>
    </row>
    <row r="44" spans="1:14" ht="14.25">
      <c r="A44" s="61" t="s">
        <v>142</v>
      </c>
      <c r="B44" s="195" t="s">
        <v>251</v>
      </c>
      <c r="C44" s="196" t="s">
        <v>15</v>
      </c>
      <c r="D44" s="235" t="s">
        <v>225</v>
      </c>
      <c r="E44" s="122">
        <v>2009</v>
      </c>
      <c r="F44" s="85">
        <v>7.09</v>
      </c>
      <c r="G44" s="86">
        <v>7.4</v>
      </c>
      <c r="H44" s="87">
        <v>11</v>
      </c>
      <c r="I44" s="88">
        <v>23</v>
      </c>
      <c r="J44" s="89">
        <f t="shared" si="5"/>
        <v>39.099999999999994</v>
      </c>
      <c r="K44" s="90">
        <f t="shared" si="6"/>
        <v>53.00000000000001</v>
      </c>
      <c r="L44" s="90">
        <f t="shared" si="7"/>
        <v>38.5</v>
      </c>
      <c r="M44" s="91">
        <f t="shared" si="8"/>
        <v>51.75</v>
      </c>
      <c r="N44" s="92">
        <f t="shared" si="9"/>
        <v>182.35</v>
      </c>
    </row>
    <row r="45" spans="1:14" ht="14.25">
      <c r="A45" s="61" t="s">
        <v>143</v>
      </c>
      <c r="B45" s="195" t="s">
        <v>300</v>
      </c>
      <c r="C45" s="196" t="s">
        <v>255</v>
      </c>
      <c r="D45" s="236" t="s">
        <v>229</v>
      </c>
      <c r="E45" s="122">
        <v>2010</v>
      </c>
      <c r="F45" s="85">
        <v>7.47</v>
      </c>
      <c r="G45" s="86">
        <v>8.4</v>
      </c>
      <c r="H45" s="87">
        <v>8</v>
      </c>
      <c r="I45" s="88">
        <v>19</v>
      </c>
      <c r="J45" s="89">
        <f t="shared" si="5"/>
        <v>35.3</v>
      </c>
      <c r="K45" s="90">
        <f t="shared" si="6"/>
        <v>73</v>
      </c>
      <c r="L45" s="90">
        <f t="shared" si="7"/>
        <v>28</v>
      </c>
      <c r="M45" s="91">
        <f t="shared" si="8"/>
        <v>42.75</v>
      </c>
      <c r="N45" s="92">
        <f t="shared" si="9"/>
        <v>179.05</v>
      </c>
    </row>
    <row r="46" spans="1:14" ht="15" customHeight="1">
      <c r="A46" s="61" t="s">
        <v>144</v>
      </c>
      <c r="B46" s="195" t="s">
        <v>306</v>
      </c>
      <c r="C46" s="196" t="s">
        <v>13</v>
      </c>
      <c r="D46" s="243" t="s">
        <v>303</v>
      </c>
      <c r="E46" s="123">
        <v>2008</v>
      </c>
      <c r="F46" s="95">
        <v>8.25</v>
      </c>
      <c r="G46" s="86">
        <v>7.7</v>
      </c>
      <c r="H46" s="87">
        <v>10</v>
      </c>
      <c r="I46" s="88">
        <v>25</v>
      </c>
      <c r="J46" s="89">
        <f t="shared" si="5"/>
        <v>27.5</v>
      </c>
      <c r="K46" s="90">
        <f t="shared" si="6"/>
        <v>59</v>
      </c>
      <c r="L46" s="90">
        <f t="shared" si="7"/>
        <v>35</v>
      </c>
      <c r="M46" s="91">
        <f t="shared" si="8"/>
        <v>56.25</v>
      </c>
      <c r="N46" s="92">
        <f t="shared" si="9"/>
        <v>177.75</v>
      </c>
    </row>
    <row r="47" spans="1:14" ht="14.25">
      <c r="A47" s="61" t="s">
        <v>145</v>
      </c>
      <c r="B47" s="195" t="s">
        <v>297</v>
      </c>
      <c r="C47" s="196" t="s">
        <v>283</v>
      </c>
      <c r="D47" s="243" t="s">
        <v>229</v>
      </c>
      <c r="E47" s="122">
        <v>2009</v>
      </c>
      <c r="F47" s="85">
        <v>6.65</v>
      </c>
      <c r="G47" s="96">
        <v>7.4</v>
      </c>
      <c r="H47" s="94">
        <v>7</v>
      </c>
      <c r="I47" s="98">
        <v>25</v>
      </c>
      <c r="J47" s="89">
        <f t="shared" si="5"/>
        <v>43.5</v>
      </c>
      <c r="K47" s="90">
        <f t="shared" si="6"/>
        <v>53.00000000000001</v>
      </c>
      <c r="L47" s="90">
        <f t="shared" si="7"/>
        <v>24.5</v>
      </c>
      <c r="M47" s="91">
        <f t="shared" si="8"/>
        <v>56.25</v>
      </c>
      <c r="N47" s="92">
        <f t="shared" si="9"/>
        <v>177.25</v>
      </c>
    </row>
    <row r="48" spans="1:14" ht="14.25">
      <c r="A48" s="61" t="s">
        <v>146</v>
      </c>
      <c r="B48" s="193" t="s">
        <v>249</v>
      </c>
      <c r="C48" s="194" t="s">
        <v>250</v>
      </c>
      <c r="D48" s="237" t="s">
        <v>225</v>
      </c>
      <c r="E48" s="123">
        <v>2009</v>
      </c>
      <c r="F48" s="95">
        <v>7.42</v>
      </c>
      <c r="G48" s="96">
        <v>7.8</v>
      </c>
      <c r="H48" s="97">
        <v>6</v>
      </c>
      <c r="I48" s="88">
        <v>26</v>
      </c>
      <c r="J48" s="89">
        <f t="shared" si="5"/>
        <v>35.8</v>
      </c>
      <c r="K48" s="90">
        <f t="shared" si="6"/>
        <v>61</v>
      </c>
      <c r="L48" s="90">
        <f t="shared" si="7"/>
        <v>21</v>
      </c>
      <c r="M48" s="91">
        <f t="shared" si="8"/>
        <v>58.5</v>
      </c>
      <c r="N48" s="92">
        <f t="shared" si="9"/>
        <v>176.3</v>
      </c>
    </row>
    <row r="49" spans="1:14" ht="14.25">
      <c r="A49" s="61" t="s">
        <v>147</v>
      </c>
      <c r="B49" s="195" t="s">
        <v>284</v>
      </c>
      <c r="C49" s="196" t="s">
        <v>283</v>
      </c>
      <c r="D49" s="277" t="s">
        <v>223</v>
      </c>
      <c r="E49" s="122">
        <v>2009</v>
      </c>
      <c r="F49" s="95">
        <v>6.29</v>
      </c>
      <c r="G49" s="96">
        <v>7.1</v>
      </c>
      <c r="H49" s="97">
        <v>9</v>
      </c>
      <c r="I49" s="88">
        <v>20</v>
      </c>
      <c r="J49" s="89">
        <f t="shared" si="5"/>
        <v>47.1</v>
      </c>
      <c r="K49" s="90">
        <f t="shared" si="6"/>
        <v>46.99999999999999</v>
      </c>
      <c r="L49" s="90">
        <f t="shared" si="7"/>
        <v>31.5</v>
      </c>
      <c r="M49" s="91">
        <f t="shared" si="8"/>
        <v>45</v>
      </c>
      <c r="N49" s="92">
        <f t="shared" si="9"/>
        <v>170.6</v>
      </c>
    </row>
    <row r="50" spans="1:14" ht="14.25">
      <c r="A50" s="61" t="s">
        <v>148</v>
      </c>
      <c r="B50" s="195" t="s">
        <v>296</v>
      </c>
      <c r="C50" s="196" t="s">
        <v>53</v>
      </c>
      <c r="D50" s="235" t="s">
        <v>224</v>
      </c>
      <c r="E50" s="289">
        <v>2009</v>
      </c>
      <c r="F50" s="95">
        <v>8.37</v>
      </c>
      <c r="G50" s="96">
        <v>7.9</v>
      </c>
      <c r="H50" s="97">
        <v>8</v>
      </c>
      <c r="I50" s="88">
        <v>21</v>
      </c>
      <c r="J50" s="89">
        <f t="shared" si="5"/>
        <v>26.30000000000001</v>
      </c>
      <c r="K50" s="90">
        <f t="shared" si="6"/>
        <v>63.00000000000001</v>
      </c>
      <c r="L50" s="90">
        <f t="shared" si="7"/>
        <v>28</v>
      </c>
      <c r="M50" s="91">
        <f t="shared" si="8"/>
        <v>47.25</v>
      </c>
      <c r="N50" s="92">
        <f t="shared" si="9"/>
        <v>164.55</v>
      </c>
    </row>
    <row r="51" spans="1:14" ht="14.25">
      <c r="A51" s="61" t="s">
        <v>149</v>
      </c>
      <c r="B51" s="195" t="s">
        <v>257</v>
      </c>
      <c r="C51" s="196" t="s">
        <v>258</v>
      </c>
      <c r="D51" s="236" t="s">
        <v>222</v>
      </c>
      <c r="E51" s="122">
        <v>2009</v>
      </c>
      <c r="F51" s="95">
        <v>8.18</v>
      </c>
      <c r="G51" s="96">
        <v>7.2</v>
      </c>
      <c r="H51" s="87">
        <v>9</v>
      </c>
      <c r="I51" s="88">
        <v>22</v>
      </c>
      <c r="J51" s="89">
        <f t="shared" si="5"/>
        <v>28.200000000000003</v>
      </c>
      <c r="K51" s="90">
        <f t="shared" si="6"/>
        <v>49</v>
      </c>
      <c r="L51" s="90">
        <f t="shared" si="7"/>
        <v>31.5</v>
      </c>
      <c r="M51" s="91">
        <f t="shared" si="8"/>
        <v>49.5</v>
      </c>
      <c r="N51" s="92">
        <f t="shared" si="9"/>
        <v>158.2</v>
      </c>
    </row>
    <row r="52" spans="1:14" ht="14.25">
      <c r="A52" s="321" t="s">
        <v>150</v>
      </c>
      <c r="B52" s="322" t="s">
        <v>293</v>
      </c>
      <c r="C52" s="323" t="s">
        <v>294</v>
      </c>
      <c r="D52" s="334" t="s">
        <v>231</v>
      </c>
      <c r="E52" s="325">
        <v>2008</v>
      </c>
      <c r="F52" s="337">
        <v>6.9</v>
      </c>
      <c r="G52" s="338">
        <v>6.7</v>
      </c>
      <c r="H52" s="328">
        <v>12</v>
      </c>
      <c r="I52" s="329">
        <v>15</v>
      </c>
      <c r="J52" s="330">
        <f t="shared" si="5"/>
        <v>41</v>
      </c>
      <c r="K52" s="331">
        <f t="shared" si="6"/>
        <v>39</v>
      </c>
      <c r="L52" s="331">
        <f t="shared" si="7"/>
        <v>42</v>
      </c>
      <c r="M52" s="332">
        <f t="shared" si="8"/>
        <v>33.75</v>
      </c>
      <c r="N52" s="333">
        <f t="shared" si="9"/>
        <v>155.75</v>
      </c>
    </row>
    <row r="53" spans="1:14" ht="14.25">
      <c r="A53" s="61" t="s">
        <v>151</v>
      </c>
      <c r="B53" s="195" t="s">
        <v>311</v>
      </c>
      <c r="C53" s="196" t="s">
        <v>248</v>
      </c>
      <c r="D53" s="237" t="s">
        <v>153</v>
      </c>
      <c r="E53" s="122">
        <v>2010</v>
      </c>
      <c r="F53" s="95">
        <v>8.35</v>
      </c>
      <c r="G53" s="96">
        <v>7.1</v>
      </c>
      <c r="H53" s="87">
        <v>10</v>
      </c>
      <c r="I53" s="88">
        <v>20</v>
      </c>
      <c r="J53" s="89">
        <f t="shared" si="5"/>
        <v>26.5</v>
      </c>
      <c r="K53" s="90">
        <f t="shared" si="6"/>
        <v>46.99999999999999</v>
      </c>
      <c r="L53" s="90">
        <f t="shared" si="7"/>
        <v>35</v>
      </c>
      <c r="M53" s="91">
        <f t="shared" si="8"/>
        <v>45</v>
      </c>
      <c r="N53" s="92">
        <f t="shared" si="9"/>
        <v>153.5</v>
      </c>
    </row>
    <row r="54" spans="1:14" ht="14.25">
      <c r="A54" s="61" t="s">
        <v>152</v>
      </c>
      <c r="B54" s="195" t="s">
        <v>236</v>
      </c>
      <c r="C54" s="196" t="s">
        <v>237</v>
      </c>
      <c r="D54" s="236" t="s">
        <v>230</v>
      </c>
      <c r="E54" s="123">
        <v>2008</v>
      </c>
      <c r="F54" s="95">
        <v>7.7</v>
      </c>
      <c r="G54" s="96">
        <v>7.8</v>
      </c>
      <c r="H54" s="87">
        <v>8</v>
      </c>
      <c r="I54" s="88">
        <v>12</v>
      </c>
      <c r="J54" s="89">
        <f t="shared" si="5"/>
        <v>33</v>
      </c>
      <c r="K54" s="90">
        <f t="shared" si="6"/>
        <v>61</v>
      </c>
      <c r="L54" s="90">
        <f t="shared" si="7"/>
        <v>28</v>
      </c>
      <c r="M54" s="91">
        <f t="shared" si="8"/>
        <v>27</v>
      </c>
      <c r="N54" s="92">
        <f t="shared" si="9"/>
        <v>149</v>
      </c>
    </row>
    <row r="55" spans="1:14" ht="14.25">
      <c r="A55" s="61" t="s">
        <v>165</v>
      </c>
      <c r="B55" s="191" t="s">
        <v>299</v>
      </c>
      <c r="C55" s="192" t="s">
        <v>53</v>
      </c>
      <c r="D55" s="236" t="s">
        <v>229</v>
      </c>
      <c r="E55" s="122">
        <v>2010</v>
      </c>
      <c r="F55" s="85">
        <v>9.09</v>
      </c>
      <c r="G55" s="86">
        <v>7.3</v>
      </c>
      <c r="H55" s="87">
        <v>8</v>
      </c>
      <c r="I55" s="88">
        <v>21</v>
      </c>
      <c r="J55" s="89">
        <f t="shared" si="5"/>
        <v>19.099999999999994</v>
      </c>
      <c r="K55" s="90">
        <f t="shared" si="6"/>
        <v>51</v>
      </c>
      <c r="L55" s="90">
        <f t="shared" si="7"/>
        <v>28</v>
      </c>
      <c r="M55" s="91">
        <f t="shared" si="8"/>
        <v>47.25</v>
      </c>
      <c r="N55" s="92">
        <f t="shared" si="9"/>
        <v>145.35</v>
      </c>
    </row>
    <row r="56" spans="1:14" ht="14.25">
      <c r="A56" s="217" t="s">
        <v>166</v>
      </c>
      <c r="B56" s="193" t="s">
        <v>292</v>
      </c>
      <c r="C56" s="194" t="s">
        <v>16</v>
      </c>
      <c r="D56" s="236" t="s">
        <v>288</v>
      </c>
      <c r="E56" s="122">
        <v>2008</v>
      </c>
      <c r="F56" s="95">
        <v>8.65</v>
      </c>
      <c r="G56" s="96">
        <v>6.3</v>
      </c>
      <c r="H56" s="97">
        <v>11</v>
      </c>
      <c r="I56" s="88">
        <v>21</v>
      </c>
      <c r="J56" s="89">
        <f t="shared" si="5"/>
        <v>23.5</v>
      </c>
      <c r="K56" s="90">
        <f t="shared" si="6"/>
        <v>33</v>
      </c>
      <c r="L56" s="90">
        <f t="shared" si="7"/>
        <v>38.5</v>
      </c>
      <c r="M56" s="91">
        <f t="shared" si="8"/>
        <v>47.25</v>
      </c>
      <c r="N56" s="92">
        <f t="shared" si="9"/>
        <v>142.25</v>
      </c>
    </row>
    <row r="57" spans="1:14" ht="14.25">
      <c r="A57" s="61" t="s">
        <v>167</v>
      </c>
      <c r="B57" s="193" t="s">
        <v>261</v>
      </c>
      <c r="C57" s="194" t="s">
        <v>243</v>
      </c>
      <c r="D57" s="235" t="s">
        <v>153</v>
      </c>
      <c r="E57" s="123">
        <v>2010</v>
      </c>
      <c r="F57" s="95">
        <v>8.3</v>
      </c>
      <c r="G57" s="86">
        <v>6.6</v>
      </c>
      <c r="H57" s="97">
        <v>10</v>
      </c>
      <c r="I57" s="98">
        <v>13</v>
      </c>
      <c r="J57" s="89">
        <f t="shared" si="5"/>
        <v>27</v>
      </c>
      <c r="K57" s="90">
        <f t="shared" si="6"/>
        <v>36.99999999999999</v>
      </c>
      <c r="L57" s="90">
        <f t="shared" si="7"/>
        <v>35</v>
      </c>
      <c r="M57" s="91">
        <f t="shared" si="8"/>
        <v>29.25</v>
      </c>
      <c r="N57" s="92">
        <f t="shared" si="9"/>
        <v>128.25</v>
      </c>
    </row>
    <row r="58" spans="1:14" ht="14.25">
      <c r="A58" s="217" t="s">
        <v>178</v>
      </c>
      <c r="B58" s="195" t="s">
        <v>301</v>
      </c>
      <c r="C58" s="291" t="s">
        <v>302</v>
      </c>
      <c r="D58" s="243" t="s">
        <v>229</v>
      </c>
      <c r="E58" s="122">
        <v>2010</v>
      </c>
      <c r="F58" s="95">
        <v>10.99</v>
      </c>
      <c r="G58" s="86">
        <v>7.1</v>
      </c>
      <c r="H58" s="97">
        <v>5</v>
      </c>
      <c r="I58" s="98">
        <v>19</v>
      </c>
      <c r="J58" s="89">
        <f t="shared" si="5"/>
        <v>0.09999999999999432</v>
      </c>
      <c r="K58" s="90">
        <f t="shared" si="6"/>
        <v>46.99999999999999</v>
      </c>
      <c r="L58" s="90">
        <f t="shared" si="7"/>
        <v>17.5</v>
      </c>
      <c r="M58" s="91">
        <f t="shared" si="8"/>
        <v>42.75</v>
      </c>
      <c r="N58" s="92">
        <f t="shared" si="9"/>
        <v>107.35</v>
      </c>
    </row>
    <row r="59" spans="1:14" ht="14.25">
      <c r="A59" s="217" t="s">
        <v>179</v>
      </c>
      <c r="B59" s="195" t="s">
        <v>308</v>
      </c>
      <c r="C59" s="291" t="s">
        <v>309</v>
      </c>
      <c r="D59" s="243" t="s">
        <v>303</v>
      </c>
      <c r="E59" s="122">
        <v>2010</v>
      </c>
      <c r="F59" s="95">
        <v>9.27</v>
      </c>
      <c r="G59" s="96">
        <v>6.1</v>
      </c>
      <c r="H59" s="97">
        <v>8</v>
      </c>
      <c r="I59" s="98">
        <v>5</v>
      </c>
      <c r="J59" s="89">
        <f t="shared" si="5"/>
        <v>17.30000000000001</v>
      </c>
      <c r="K59" s="90">
        <f t="shared" si="6"/>
        <v>30.999999999999996</v>
      </c>
      <c r="L59" s="90">
        <f t="shared" si="7"/>
        <v>28</v>
      </c>
      <c r="M59" s="91">
        <f t="shared" si="8"/>
        <v>11.25</v>
      </c>
      <c r="N59" s="92">
        <f t="shared" si="9"/>
        <v>87.55000000000001</v>
      </c>
    </row>
    <row r="60" spans="1:14" ht="14.25">
      <c r="A60" s="217" t="s">
        <v>180</v>
      </c>
      <c r="B60" s="195"/>
      <c r="C60" s="196"/>
      <c r="D60" s="237"/>
      <c r="E60" s="123"/>
      <c r="F60" s="85"/>
      <c r="G60" s="86"/>
      <c r="H60" s="87"/>
      <c r="I60" s="88"/>
      <c r="J60" s="89">
        <f t="shared" si="5"/>
        <v>0</v>
      </c>
      <c r="K60" s="90">
        <f t="shared" si="6"/>
        <v>0</v>
      </c>
      <c r="L60" s="90">
        <f t="shared" si="7"/>
        <v>0</v>
      </c>
      <c r="M60" s="91">
        <f t="shared" si="8"/>
        <v>0</v>
      </c>
      <c r="N60" s="92">
        <f t="shared" si="9"/>
        <v>0</v>
      </c>
    </row>
    <row r="61" spans="1:14" ht="14.25">
      <c r="A61" s="217" t="s">
        <v>181</v>
      </c>
      <c r="B61" s="223"/>
      <c r="C61" s="224"/>
      <c r="D61" s="277"/>
      <c r="E61" s="122"/>
      <c r="F61" s="85"/>
      <c r="G61" s="86"/>
      <c r="H61" s="87"/>
      <c r="I61" s="88"/>
      <c r="J61" s="89">
        <f t="shared" si="5"/>
        <v>0</v>
      </c>
      <c r="K61" s="90">
        <f t="shared" si="6"/>
        <v>0</v>
      </c>
      <c r="L61" s="90">
        <f t="shared" si="7"/>
        <v>0</v>
      </c>
      <c r="M61" s="91">
        <f t="shared" si="8"/>
        <v>0</v>
      </c>
      <c r="N61" s="92">
        <f t="shared" si="9"/>
        <v>0</v>
      </c>
    </row>
    <row r="62" spans="1:14" ht="14.25">
      <c r="A62" s="217" t="s">
        <v>182</v>
      </c>
      <c r="B62" s="195"/>
      <c r="C62" s="196"/>
      <c r="D62" s="243"/>
      <c r="E62" s="123"/>
      <c r="F62" s="85"/>
      <c r="G62" s="86"/>
      <c r="H62" s="87"/>
      <c r="I62" s="88"/>
      <c r="J62" s="89">
        <f t="shared" si="5"/>
        <v>0</v>
      </c>
      <c r="K62" s="90">
        <f t="shared" si="6"/>
        <v>0</v>
      </c>
      <c r="L62" s="90">
        <f t="shared" si="7"/>
        <v>0</v>
      </c>
      <c r="M62" s="91">
        <f t="shared" si="8"/>
        <v>0</v>
      </c>
      <c r="N62" s="92">
        <f t="shared" si="9"/>
        <v>0</v>
      </c>
    </row>
    <row r="63" spans="1:14" ht="14.25">
      <c r="A63" s="217" t="s">
        <v>183</v>
      </c>
      <c r="B63" s="195"/>
      <c r="C63" s="196"/>
      <c r="D63" s="243"/>
      <c r="E63" s="122"/>
      <c r="F63" s="85"/>
      <c r="G63" s="86"/>
      <c r="H63" s="87"/>
      <c r="I63" s="88"/>
      <c r="J63" s="89">
        <f t="shared" si="5"/>
        <v>0</v>
      </c>
      <c r="K63" s="90">
        <f t="shared" si="6"/>
        <v>0</v>
      </c>
      <c r="L63" s="90">
        <f t="shared" si="7"/>
        <v>0</v>
      </c>
      <c r="M63" s="91">
        <f t="shared" si="8"/>
        <v>0</v>
      </c>
      <c r="N63" s="92">
        <f t="shared" si="9"/>
        <v>0</v>
      </c>
    </row>
    <row r="64" spans="1:14" ht="14.25">
      <c r="A64" s="217" t="s">
        <v>184</v>
      </c>
      <c r="B64" s="195"/>
      <c r="C64" s="196"/>
      <c r="D64" s="243"/>
      <c r="E64" s="124"/>
      <c r="F64" s="212"/>
      <c r="G64" s="93"/>
      <c r="H64" s="213"/>
      <c r="I64" s="214"/>
      <c r="J64" s="89">
        <f t="shared" si="5"/>
        <v>0</v>
      </c>
      <c r="K64" s="90">
        <f t="shared" si="6"/>
        <v>0</v>
      </c>
      <c r="L64" s="90">
        <f t="shared" si="7"/>
        <v>0</v>
      </c>
      <c r="M64" s="91">
        <f t="shared" si="8"/>
        <v>0</v>
      </c>
      <c r="N64" s="92">
        <f t="shared" si="9"/>
        <v>0</v>
      </c>
    </row>
    <row r="65" spans="1:14" ht="14.25">
      <c r="A65" s="217" t="s">
        <v>185</v>
      </c>
      <c r="B65" s="195"/>
      <c r="C65" s="196"/>
      <c r="D65" s="243"/>
      <c r="E65" s="122"/>
      <c r="F65" s="212"/>
      <c r="G65" s="93"/>
      <c r="H65" s="213"/>
      <c r="I65" s="214"/>
      <c r="J65" s="89">
        <f t="shared" si="5"/>
        <v>0</v>
      </c>
      <c r="K65" s="90">
        <f t="shared" si="6"/>
        <v>0</v>
      </c>
      <c r="L65" s="90">
        <f t="shared" si="7"/>
        <v>0</v>
      </c>
      <c r="M65" s="91">
        <f t="shared" si="8"/>
        <v>0</v>
      </c>
      <c r="N65" s="92">
        <f t="shared" si="9"/>
        <v>0</v>
      </c>
    </row>
    <row r="66" spans="1:14" ht="14.25">
      <c r="A66" s="217" t="s">
        <v>186</v>
      </c>
      <c r="B66" s="195"/>
      <c r="C66" s="196"/>
      <c r="D66" s="235"/>
      <c r="E66" s="122"/>
      <c r="F66" s="262"/>
      <c r="G66" s="93"/>
      <c r="H66" s="264"/>
      <c r="I66" s="214"/>
      <c r="J66" s="89">
        <f t="shared" si="5"/>
        <v>0</v>
      </c>
      <c r="K66" s="90">
        <f t="shared" si="6"/>
        <v>0</v>
      </c>
      <c r="L66" s="90">
        <f t="shared" si="7"/>
        <v>0</v>
      </c>
      <c r="M66" s="91">
        <f t="shared" si="8"/>
        <v>0</v>
      </c>
      <c r="N66" s="92">
        <f t="shared" si="9"/>
        <v>0</v>
      </c>
    </row>
    <row r="67" spans="1:14" ht="14.25">
      <c r="A67" s="217" t="s">
        <v>187</v>
      </c>
      <c r="B67" s="191"/>
      <c r="C67" s="192"/>
      <c r="D67" s="235"/>
      <c r="E67" s="211"/>
      <c r="F67" s="212"/>
      <c r="G67" s="93"/>
      <c r="H67" s="213"/>
      <c r="I67" s="214"/>
      <c r="J67" s="89">
        <f t="shared" si="5"/>
        <v>0</v>
      </c>
      <c r="K67" s="90">
        <f t="shared" si="6"/>
        <v>0</v>
      </c>
      <c r="L67" s="90">
        <f t="shared" si="7"/>
        <v>0</v>
      </c>
      <c r="M67" s="91">
        <f t="shared" si="8"/>
        <v>0</v>
      </c>
      <c r="N67" s="92">
        <f t="shared" si="9"/>
        <v>0</v>
      </c>
    </row>
    <row r="68" spans="1:14" ht="14.25">
      <c r="A68" s="217" t="s">
        <v>188</v>
      </c>
      <c r="B68" s="257"/>
      <c r="C68" s="258"/>
      <c r="D68" s="200"/>
      <c r="E68" s="211"/>
      <c r="F68" s="212"/>
      <c r="G68" s="93"/>
      <c r="H68" s="213"/>
      <c r="I68" s="214"/>
      <c r="J68" s="89">
        <f t="shared" si="5"/>
        <v>0</v>
      </c>
      <c r="K68" s="90">
        <f t="shared" si="6"/>
        <v>0</v>
      </c>
      <c r="L68" s="90">
        <f t="shared" si="7"/>
        <v>0</v>
      </c>
      <c r="M68" s="91">
        <f t="shared" si="8"/>
        <v>0</v>
      </c>
      <c r="N68" s="92">
        <f t="shared" si="9"/>
        <v>0</v>
      </c>
    </row>
    <row r="69" spans="1:14" ht="14.25">
      <c r="A69" s="217" t="s">
        <v>189</v>
      </c>
      <c r="B69" s="195"/>
      <c r="C69" s="196"/>
      <c r="D69" s="200"/>
      <c r="E69" s="260"/>
      <c r="F69" s="212"/>
      <c r="G69" s="93"/>
      <c r="H69" s="213"/>
      <c r="I69" s="214"/>
      <c r="J69" s="89">
        <f t="shared" si="5"/>
        <v>0</v>
      </c>
      <c r="K69" s="90">
        <f t="shared" si="6"/>
        <v>0</v>
      </c>
      <c r="L69" s="90">
        <f t="shared" si="7"/>
        <v>0</v>
      </c>
      <c r="M69" s="91">
        <f t="shared" si="8"/>
        <v>0</v>
      </c>
      <c r="N69" s="92">
        <f t="shared" si="9"/>
        <v>0</v>
      </c>
    </row>
    <row r="70" spans="1:14" ht="14.25">
      <c r="A70" s="217" t="s">
        <v>190</v>
      </c>
      <c r="B70" s="195"/>
      <c r="C70" s="196"/>
      <c r="D70" s="200"/>
      <c r="E70" s="261"/>
      <c r="F70" s="212"/>
      <c r="G70" s="93"/>
      <c r="H70" s="213"/>
      <c r="I70" s="214"/>
      <c r="J70" s="89">
        <f t="shared" si="5"/>
        <v>0</v>
      </c>
      <c r="K70" s="90">
        <f t="shared" si="6"/>
        <v>0</v>
      </c>
      <c r="L70" s="90">
        <f t="shared" si="7"/>
        <v>0</v>
      </c>
      <c r="M70" s="91">
        <f t="shared" si="8"/>
        <v>0</v>
      </c>
      <c r="N70" s="92">
        <f t="shared" si="9"/>
        <v>0</v>
      </c>
    </row>
    <row r="71" spans="1:14" ht="14.25">
      <c r="A71" s="217" t="s">
        <v>191</v>
      </c>
      <c r="B71" s="195"/>
      <c r="C71" s="196"/>
      <c r="D71" s="200"/>
      <c r="E71" s="211"/>
      <c r="F71" s="212"/>
      <c r="G71" s="93"/>
      <c r="H71" s="213"/>
      <c r="I71" s="214"/>
      <c r="J71" s="89">
        <f aca="true" t="shared" si="10" ref="J71:J78">IF(F71=0,F71-F71,(IF(F71&gt;=11,0,((F71*10)-110)*(-1))))</f>
        <v>0</v>
      </c>
      <c r="K71" s="90">
        <f aca="true" t="shared" si="11" ref="K71:K78">IF(G71&lt;=3,0,(IF(G71&lt;=6.5,(G71-3)*10,(35+((G71-6.5)*20)))))</f>
        <v>0</v>
      </c>
      <c r="L71" s="90">
        <f aca="true" t="shared" si="12" ref="L71:L78">H71*3.5</f>
        <v>0</v>
      </c>
      <c r="M71" s="91">
        <f aca="true" t="shared" si="13" ref="M71:M78">I71*2.25</f>
        <v>0</v>
      </c>
      <c r="N71" s="92">
        <f aca="true" t="shared" si="14" ref="N71:N78">SUM(J71:M71)</f>
        <v>0</v>
      </c>
    </row>
    <row r="72" spans="1:14" ht="14.25">
      <c r="A72" s="217" t="s">
        <v>192</v>
      </c>
      <c r="B72" s="195"/>
      <c r="C72" s="196"/>
      <c r="D72" s="197"/>
      <c r="E72" s="211"/>
      <c r="F72" s="212"/>
      <c r="G72" s="93"/>
      <c r="H72" s="213"/>
      <c r="I72" s="214"/>
      <c r="J72" s="89">
        <f t="shared" si="10"/>
        <v>0</v>
      </c>
      <c r="K72" s="90">
        <f t="shared" si="11"/>
        <v>0</v>
      </c>
      <c r="L72" s="90">
        <f t="shared" si="12"/>
        <v>0</v>
      </c>
      <c r="M72" s="91">
        <f t="shared" si="13"/>
        <v>0</v>
      </c>
      <c r="N72" s="92">
        <f t="shared" si="14"/>
        <v>0</v>
      </c>
    </row>
    <row r="73" spans="1:14" ht="14.25">
      <c r="A73" s="217" t="s">
        <v>193</v>
      </c>
      <c r="B73" s="195"/>
      <c r="C73" s="196"/>
      <c r="D73" s="198"/>
      <c r="E73" s="259"/>
      <c r="F73" s="212"/>
      <c r="G73" s="263"/>
      <c r="H73" s="213"/>
      <c r="I73" s="214"/>
      <c r="J73" s="89">
        <f t="shared" si="10"/>
        <v>0</v>
      </c>
      <c r="K73" s="90">
        <f t="shared" si="11"/>
        <v>0</v>
      </c>
      <c r="L73" s="90">
        <f t="shared" si="12"/>
        <v>0</v>
      </c>
      <c r="M73" s="91">
        <f t="shared" si="13"/>
        <v>0</v>
      </c>
      <c r="N73" s="92">
        <f t="shared" si="14"/>
        <v>0</v>
      </c>
    </row>
    <row r="74" spans="1:14" ht="14.25">
      <c r="A74" s="217" t="s">
        <v>194</v>
      </c>
      <c r="B74" s="223"/>
      <c r="C74" s="224"/>
      <c r="D74" s="198"/>
      <c r="E74" s="211"/>
      <c r="F74" s="212"/>
      <c r="G74" s="93"/>
      <c r="H74" s="213"/>
      <c r="I74" s="214"/>
      <c r="J74" s="89">
        <f t="shared" si="10"/>
        <v>0</v>
      </c>
      <c r="K74" s="90">
        <f t="shared" si="11"/>
        <v>0</v>
      </c>
      <c r="L74" s="90">
        <f t="shared" si="12"/>
        <v>0</v>
      </c>
      <c r="M74" s="91">
        <f t="shared" si="13"/>
        <v>0</v>
      </c>
      <c r="N74" s="92">
        <f t="shared" si="14"/>
        <v>0</v>
      </c>
    </row>
    <row r="75" spans="1:14" ht="14.25">
      <c r="A75" s="217" t="s">
        <v>195</v>
      </c>
      <c r="B75" s="195"/>
      <c r="C75" s="196"/>
      <c r="D75" s="198"/>
      <c r="E75" s="211"/>
      <c r="F75" s="212"/>
      <c r="G75" s="263"/>
      <c r="H75" s="213"/>
      <c r="I75" s="265"/>
      <c r="J75" s="89">
        <f t="shared" si="10"/>
        <v>0</v>
      </c>
      <c r="K75" s="90">
        <f t="shared" si="11"/>
        <v>0</v>
      </c>
      <c r="L75" s="90">
        <f t="shared" si="12"/>
        <v>0</v>
      </c>
      <c r="M75" s="91">
        <f t="shared" si="13"/>
        <v>0</v>
      </c>
      <c r="N75" s="92">
        <f t="shared" si="14"/>
        <v>0</v>
      </c>
    </row>
    <row r="76" spans="1:14" ht="14.25">
      <c r="A76" s="217" t="s">
        <v>196</v>
      </c>
      <c r="B76" s="195"/>
      <c r="C76" s="196"/>
      <c r="D76" s="197"/>
      <c r="E76" s="211"/>
      <c r="F76" s="212"/>
      <c r="G76" s="93"/>
      <c r="H76" s="213"/>
      <c r="I76" s="214"/>
      <c r="J76" s="89">
        <f t="shared" si="10"/>
        <v>0</v>
      </c>
      <c r="K76" s="90">
        <f t="shared" si="11"/>
        <v>0</v>
      </c>
      <c r="L76" s="90">
        <f t="shared" si="12"/>
        <v>0</v>
      </c>
      <c r="M76" s="91">
        <f t="shared" si="13"/>
        <v>0</v>
      </c>
      <c r="N76" s="92">
        <f t="shared" si="14"/>
        <v>0</v>
      </c>
    </row>
    <row r="77" spans="1:14" ht="14.25">
      <c r="A77" s="217" t="s">
        <v>197</v>
      </c>
      <c r="B77" s="195"/>
      <c r="C77" s="196"/>
      <c r="D77" s="197"/>
      <c r="E77" s="211"/>
      <c r="F77" s="212"/>
      <c r="G77" s="93"/>
      <c r="H77" s="213"/>
      <c r="I77" s="214"/>
      <c r="J77" s="89">
        <f t="shared" si="10"/>
        <v>0</v>
      </c>
      <c r="K77" s="90">
        <f t="shared" si="11"/>
        <v>0</v>
      </c>
      <c r="L77" s="90">
        <f t="shared" si="12"/>
        <v>0</v>
      </c>
      <c r="M77" s="91">
        <f t="shared" si="13"/>
        <v>0</v>
      </c>
      <c r="N77" s="92">
        <f t="shared" si="14"/>
        <v>0</v>
      </c>
    </row>
    <row r="78" spans="1:15" ht="16.5" customHeight="1" thickBot="1">
      <c r="A78" s="218" t="s">
        <v>198</v>
      </c>
      <c r="B78" s="216"/>
      <c r="C78" s="145"/>
      <c r="D78" s="201"/>
      <c r="E78" s="146"/>
      <c r="F78" s="115"/>
      <c r="G78" s="116"/>
      <c r="H78" s="116"/>
      <c r="I78" s="117"/>
      <c r="J78" s="219">
        <f t="shared" si="10"/>
        <v>0</v>
      </c>
      <c r="K78" s="220">
        <f t="shared" si="11"/>
        <v>0</v>
      </c>
      <c r="L78" s="220">
        <f t="shared" si="12"/>
        <v>0</v>
      </c>
      <c r="M78" s="222">
        <f t="shared" si="13"/>
        <v>0</v>
      </c>
      <c r="N78" s="99">
        <f t="shared" si="14"/>
        <v>0</v>
      </c>
      <c r="O78" s="7"/>
    </row>
    <row r="79" spans="1:14" ht="16.5" customHeight="1">
      <c r="A79" s="5"/>
      <c r="B79" s="53" t="s">
        <v>97</v>
      </c>
      <c r="C79" s="47"/>
      <c r="D79" s="7"/>
      <c r="E79" s="5"/>
      <c r="F79" s="48"/>
      <c r="G79" s="49"/>
      <c r="H79" s="50"/>
      <c r="I79" s="50"/>
      <c r="J79" s="215"/>
      <c r="K79" s="215"/>
      <c r="L79" s="215"/>
      <c r="M79" s="215"/>
      <c r="N79" s="51"/>
    </row>
    <row r="80" spans="1:14" ht="18" customHeight="1" thickBot="1">
      <c r="A80" s="77"/>
      <c r="B80" s="78"/>
      <c r="C80" s="78"/>
      <c r="D80" s="79"/>
      <c r="E80" s="77"/>
      <c r="F80" s="80"/>
      <c r="G80" s="81"/>
      <c r="H80" s="82"/>
      <c r="I80" s="82"/>
      <c r="J80" s="83"/>
      <c r="K80" s="83"/>
      <c r="L80" s="83"/>
      <c r="M80" s="83"/>
      <c r="N80" s="84"/>
    </row>
    <row r="81" spans="1:14" ht="15.75" customHeight="1" thickBot="1">
      <c r="A81" s="104" t="s">
        <v>17</v>
      </c>
      <c r="B81" s="180"/>
      <c r="C81" s="181"/>
      <c r="D81" s="202"/>
      <c r="E81" s="130"/>
      <c r="F81" s="147"/>
      <c r="G81" s="148"/>
      <c r="H81" s="149"/>
      <c r="I81" s="150"/>
      <c r="J81" s="119">
        <f>IF(F81=0,F81-F81,(IF(F81&gt;=11,0,((F81*10)-110)*(-1))))</f>
        <v>0</v>
      </c>
      <c r="K81" s="100">
        <f>IF(G81&lt;=3,0,(IF(G81&lt;=6.5,(G81-3)*10,(35+((G81-6.5)*20)))))</f>
        <v>0</v>
      </c>
      <c r="L81" s="100">
        <f>H81*3.5</f>
        <v>0</v>
      </c>
      <c r="M81" s="120">
        <f>I81*2.25</f>
        <v>0</v>
      </c>
      <c r="N81" s="132">
        <f>SUM(J81:M81)</f>
        <v>0</v>
      </c>
    </row>
    <row r="82" spans="1:15" ht="15.75" customHeight="1" thickBot="1">
      <c r="A82" s="103" t="s">
        <v>18</v>
      </c>
      <c r="B82" s="182"/>
      <c r="C82" s="183"/>
      <c r="D82" s="203"/>
      <c r="E82" s="125"/>
      <c r="F82" s="151"/>
      <c r="G82" s="152"/>
      <c r="H82" s="153"/>
      <c r="I82" s="154"/>
      <c r="J82" s="119">
        <f aca="true" t="shared" si="15" ref="J82:J95">IF(F82=0,F82-F82,(IF(F82&gt;=11,0,((F82*10)-110)*(-1))))</f>
        <v>0</v>
      </c>
      <c r="K82" s="100">
        <f aca="true" t="shared" si="16" ref="K82:K95">IF(G82&lt;=3,0,(IF(G82&lt;=6.5,(G82-3)*10,(35+((G82-6.5)*20)))))</f>
        <v>0</v>
      </c>
      <c r="L82" s="100">
        <f aca="true" t="shared" si="17" ref="L82:L95">H82*3.5</f>
        <v>0</v>
      </c>
      <c r="M82" s="120">
        <f aca="true" t="shared" si="18" ref="M82:M95">I82*2.25</f>
        <v>0</v>
      </c>
      <c r="N82" s="132">
        <f aca="true" t="shared" si="19" ref="N82:N95">SUM(J82:M82)</f>
        <v>0</v>
      </c>
      <c r="O82" s="34"/>
    </row>
    <row r="83" spans="1:15" ht="15" thickBot="1">
      <c r="A83" s="105" t="s">
        <v>19</v>
      </c>
      <c r="B83" s="184"/>
      <c r="C83" s="185"/>
      <c r="D83" s="203"/>
      <c r="E83" s="125"/>
      <c r="F83" s="155"/>
      <c r="G83" s="156"/>
      <c r="H83" s="157"/>
      <c r="I83" s="158"/>
      <c r="J83" s="119">
        <f t="shared" si="15"/>
        <v>0</v>
      </c>
      <c r="K83" s="100">
        <f t="shared" si="16"/>
        <v>0</v>
      </c>
      <c r="L83" s="100">
        <f t="shared" si="17"/>
        <v>0</v>
      </c>
      <c r="M83" s="120">
        <f t="shared" si="18"/>
        <v>0</v>
      </c>
      <c r="N83" s="132">
        <f t="shared" si="19"/>
        <v>0</v>
      </c>
      <c r="O83" s="34"/>
    </row>
    <row r="84" spans="1:15" ht="15" thickBot="1">
      <c r="A84" s="105" t="s">
        <v>25</v>
      </c>
      <c r="B84" s="184"/>
      <c r="C84" s="185"/>
      <c r="D84" s="203"/>
      <c r="E84" s="125"/>
      <c r="F84" s="155"/>
      <c r="G84" s="156"/>
      <c r="H84" s="157"/>
      <c r="I84" s="158"/>
      <c r="J84" s="119">
        <f t="shared" si="15"/>
        <v>0</v>
      </c>
      <c r="K84" s="100">
        <f t="shared" si="16"/>
        <v>0</v>
      </c>
      <c r="L84" s="100">
        <f t="shared" si="17"/>
        <v>0</v>
      </c>
      <c r="M84" s="120">
        <f t="shared" si="18"/>
        <v>0</v>
      </c>
      <c r="N84" s="132">
        <f t="shared" si="19"/>
        <v>0</v>
      </c>
      <c r="O84" s="34"/>
    </row>
    <row r="85" spans="1:15" ht="15" thickBot="1">
      <c r="A85" s="118" t="s">
        <v>26</v>
      </c>
      <c r="B85" s="186"/>
      <c r="C85" s="187"/>
      <c r="D85" s="203"/>
      <c r="E85" s="129"/>
      <c r="F85" s="159"/>
      <c r="G85" s="160"/>
      <c r="H85" s="161"/>
      <c r="I85" s="162"/>
      <c r="J85" s="119">
        <f t="shared" si="15"/>
        <v>0</v>
      </c>
      <c r="K85" s="100">
        <f t="shared" si="16"/>
        <v>0</v>
      </c>
      <c r="L85" s="100">
        <f t="shared" si="17"/>
        <v>0</v>
      </c>
      <c r="M85" s="120">
        <f t="shared" si="18"/>
        <v>0</v>
      </c>
      <c r="N85" s="132">
        <f t="shared" si="19"/>
        <v>0</v>
      </c>
      <c r="O85" s="34"/>
    </row>
    <row r="86" spans="1:15" ht="15" thickBot="1">
      <c r="A86" s="103" t="s">
        <v>27</v>
      </c>
      <c r="B86" s="182"/>
      <c r="C86" s="188"/>
      <c r="D86" s="203"/>
      <c r="E86" s="128"/>
      <c r="F86" s="163"/>
      <c r="G86" s="164"/>
      <c r="H86" s="165"/>
      <c r="I86" s="154"/>
      <c r="J86" s="119">
        <f t="shared" si="15"/>
        <v>0</v>
      </c>
      <c r="K86" s="100">
        <f t="shared" si="16"/>
        <v>0</v>
      </c>
      <c r="L86" s="100">
        <f t="shared" si="17"/>
        <v>0</v>
      </c>
      <c r="M86" s="120">
        <f t="shared" si="18"/>
        <v>0</v>
      </c>
      <c r="N86" s="132">
        <f t="shared" si="19"/>
        <v>0</v>
      </c>
      <c r="O86" s="34"/>
    </row>
    <row r="87" spans="1:15" ht="15" thickBot="1">
      <c r="A87" s="105" t="s">
        <v>20</v>
      </c>
      <c r="B87" s="184"/>
      <c r="C87" s="185"/>
      <c r="D87" s="203"/>
      <c r="E87" s="125"/>
      <c r="F87" s="155"/>
      <c r="G87" s="156"/>
      <c r="H87" s="157"/>
      <c r="I87" s="158"/>
      <c r="J87" s="119">
        <f t="shared" si="15"/>
        <v>0</v>
      </c>
      <c r="K87" s="100">
        <f t="shared" si="16"/>
        <v>0</v>
      </c>
      <c r="L87" s="100">
        <f t="shared" si="17"/>
        <v>0</v>
      </c>
      <c r="M87" s="120">
        <f t="shared" si="18"/>
        <v>0</v>
      </c>
      <c r="N87" s="132">
        <f t="shared" si="19"/>
        <v>0</v>
      </c>
      <c r="O87" s="34"/>
    </row>
    <row r="88" spans="1:15" ht="15" thickBot="1">
      <c r="A88" s="105" t="s">
        <v>23</v>
      </c>
      <c r="B88" s="184"/>
      <c r="C88" s="185"/>
      <c r="D88" s="199"/>
      <c r="E88" s="125"/>
      <c r="F88" s="155"/>
      <c r="G88" s="156"/>
      <c r="H88" s="157"/>
      <c r="I88" s="158"/>
      <c r="J88" s="119">
        <f t="shared" si="15"/>
        <v>0</v>
      </c>
      <c r="K88" s="100">
        <f t="shared" si="16"/>
        <v>0</v>
      </c>
      <c r="L88" s="100">
        <f t="shared" si="17"/>
        <v>0</v>
      </c>
      <c r="M88" s="120">
        <f t="shared" si="18"/>
        <v>0</v>
      </c>
      <c r="N88" s="132">
        <f t="shared" si="19"/>
        <v>0</v>
      </c>
      <c r="O88" s="34"/>
    </row>
    <row r="89" spans="1:15" ht="15" thickBot="1">
      <c r="A89" s="118" t="s">
        <v>24</v>
      </c>
      <c r="B89" s="186"/>
      <c r="C89" s="187"/>
      <c r="D89" s="200"/>
      <c r="E89" s="129"/>
      <c r="F89" s="166"/>
      <c r="G89" s="167"/>
      <c r="H89" s="168"/>
      <c r="I89" s="169"/>
      <c r="J89" s="119">
        <f t="shared" si="15"/>
        <v>0</v>
      </c>
      <c r="K89" s="100">
        <f t="shared" si="16"/>
        <v>0</v>
      </c>
      <c r="L89" s="100">
        <f t="shared" si="17"/>
        <v>0</v>
      </c>
      <c r="M89" s="120">
        <f t="shared" si="18"/>
        <v>0</v>
      </c>
      <c r="N89" s="132">
        <f t="shared" si="19"/>
        <v>0</v>
      </c>
      <c r="O89" s="34"/>
    </row>
    <row r="90" spans="1:15" ht="15" thickBot="1">
      <c r="A90" s="103" t="s">
        <v>21</v>
      </c>
      <c r="B90" s="182"/>
      <c r="C90" s="183"/>
      <c r="D90" s="200"/>
      <c r="E90" s="128"/>
      <c r="F90" s="170"/>
      <c r="G90" s="171"/>
      <c r="H90" s="172"/>
      <c r="I90" s="173"/>
      <c r="J90" s="119">
        <f t="shared" si="15"/>
        <v>0</v>
      </c>
      <c r="K90" s="100">
        <f t="shared" si="16"/>
        <v>0</v>
      </c>
      <c r="L90" s="100">
        <f t="shared" si="17"/>
        <v>0</v>
      </c>
      <c r="M90" s="120">
        <f t="shared" si="18"/>
        <v>0</v>
      </c>
      <c r="N90" s="132">
        <f t="shared" si="19"/>
        <v>0</v>
      </c>
      <c r="O90" s="34"/>
    </row>
    <row r="91" spans="1:15" ht="15" thickBot="1">
      <c r="A91" s="105" t="s">
        <v>22</v>
      </c>
      <c r="B91" s="184"/>
      <c r="C91" s="185"/>
      <c r="D91" s="200"/>
      <c r="E91" s="125"/>
      <c r="F91" s="174"/>
      <c r="G91" s="175"/>
      <c r="H91" s="176"/>
      <c r="I91" s="177"/>
      <c r="J91" s="119">
        <f t="shared" si="15"/>
        <v>0</v>
      </c>
      <c r="K91" s="100">
        <f t="shared" si="16"/>
        <v>0</v>
      </c>
      <c r="L91" s="100">
        <f t="shared" si="17"/>
        <v>0</v>
      </c>
      <c r="M91" s="120">
        <f t="shared" si="18"/>
        <v>0</v>
      </c>
      <c r="N91" s="132">
        <f t="shared" si="19"/>
        <v>0</v>
      </c>
      <c r="O91" s="34"/>
    </row>
    <row r="92" spans="1:15" ht="15" thickBot="1">
      <c r="A92" s="114" t="s">
        <v>28</v>
      </c>
      <c r="B92" s="189"/>
      <c r="C92" s="188"/>
      <c r="D92" s="204"/>
      <c r="E92" s="131"/>
      <c r="F92" s="170"/>
      <c r="G92" s="171"/>
      <c r="H92" s="178"/>
      <c r="I92" s="179"/>
      <c r="J92" s="119">
        <f t="shared" si="15"/>
        <v>0</v>
      </c>
      <c r="K92" s="100">
        <f t="shared" si="16"/>
        <v>0</v>
      </c>
      <c r="L92" s="100">
        <f t="shared" si="17"/>
        <v>0</v>
      </c>
      <c r="M92" s="120">
        <f t="shared" si="18"/>
        <v>0</v>
      </c>
      <c r="N92" s="132">
        <f t="shared" si="19"/>
        <v>0</v>
      </c>
      <c r="O92" s="34"/>
    </row>
    <row r="93" spans="1:15" ht="15" thickBot="1">
      <c r="A93" s="135" t="s">
        <v>29</v>
      </c>
      <c r="B93" s="190"/>
      <c r="C93" s="185"/>
      <c r="D93" s="197"/>
      <c r="E93" s="125"/>
      <c r="F93" s="174"/>
      <c r="G93" s="175"/>
      <c r="H93" s="207"/>
      <c r="I93" s="177"/>
      <c r="J93" s="119">
        <f t="shared" si="15"/>
        <v>0</v>
      </c>
      <c r="K93" s="100">
        <f t="shared" si="16"/>
        <v>0</v>
      </c>
      <c r="L93" s="100">
        <f t="shared" si="17"/>
        <v>0</v>
      </c>
      <c r="M93" s="120">
        <f t="shared" si="18"/>
        <v>0</v>
      </c>
      <c r="N93" s="132">
        <f t="shared" si="19"/>
        <v>0</v>
      </c>
      <c r="O93" s="34"/>
    </row>
    <row r="94" spans="1:15" ht="15" thickBot="1">
      <c r="A94" s="135" t="s">
        <v>30</v>
      </c>
      <c r="B94" s="190"/>
      <c r="C94" s="185"/>
      <c r="D94" s="198"/>
      <c r="E94" s="125"/>
      <c r="F94" s="174"/>
      <c r="G94" s="175"/>
      <c r="H94" s="207"/>
      <c r="I94" s="177"/>
      <c r="J94" s="119">
        <f t="shared" si="15"/>
        <v>0</v>
      </c>
      <c r="K94" s="100">
        <f t="shared" si="16"/>
        <v>0</v>
      </c>
      <c r="L94" s="100">
        <f t="shared" si="17"/>
        <v>0</v>
      </c>
      <c r="M94" s="120">
        <f t="shared" si="18"/>
        <v>0</v>
      </c>
      <c r="N94" s="132">
        <f t="shared" si="19"/>
        <v>0</v>
      </c>
      <c r="O94" s="34"/>
    </row>
    <row r="95" spans="1:15" ht="15" thickBot="1">
      <c r="A95" s="121" t="s">
        <v>31</v>
      </c>
      <c r="B95" s="133"/>
      <c r="C95" s="127"/>
      <c r="D95" s="134"/>
      <c r="E95" s="126"/>
      <c r="F95" s="205"/>
      <c r="G95" s="206"/>
      <c r="H95" s="208"/>
      <c r="I95" s="209"/>
      <c r="J95" s="137">
        <f t="shared" si="15"/>
        <v>0</v>
      </c>
      <c r="K95" s="138">
        <f t="shared" si="16"/>
        <v>0</v>
      </c>
      <c r="L95" s="138">
        <f t="shared" si="17"/>
        <v>0</v>
      </c>
      <c r="M95" s="139">
        <f t="shared" si="18"/>
        <v>0</v>
      </c>
      <c r="N95" s="136">
        <f t="shared" si="19"/>
        <v>0</v>
      </c>
      <c r="O95" s="34"/>
    </row>
    <row r="96" spans="2:15" ht="17.25">
      <c r="B96" s="38"/>
      <c r="C96" s="36"/>
      <c r="D96" s="36"/>
      <c r="E96" s="37"/>
      <c r="F96" s="2"/>
      <c r="G96" s="2"/>
      <c r="H96" s="2"/>
      <c r="I96" s="2"/>
      <c r="J96" s="2"/>
      <c r="K96" s="2" t="s">
        <v>174</v>
      </c>
      <c r="L96" s="2"/>
      <c r="M96" s="2"/>
      <c r="N96" s="2"/>
      <c r="O96" s="34"/>
    </row>
    <row r="97" spans="2:15" ht="17.25">
      <c r="B97" s="38"/>
      <c r="C97" s="36"/>
      <c r="D97" s="36"/>
      <c r="E97" s="37"/>
      <c r="F97" s="2"/>
      <c r="G97" s="2"/>
      <c r="H97" s="2"/>
      <c r="I97" s="2"/>
      <c r="J97" s="2"/>
      <c r="K97" s="308" t="s">
        <v>200</v>
      </c>
      <c r="L97" s="308"/>
      <c r="M97" s="308"/>
      <c r="N97" s="2"/>
      <c r="O97" s="2" t="s">
        <v>119</v>
      </c>
    </row>
    <row r="98" spans="5:14" ht="12.75">
      <c r="E98" s="2"/>
      <c r="F98" s="2"/>
      <c r="G98" s="2"/>
      <c r="H98" s="2"/>
      <c r="I98" s="2"/>
      <c r="J98" s="2"/>
      <c r="L98" s="2"/>
      <c r="M98" s="2"/>
      <c r="N98" s="2"/>
    </row>
    <row r="99" spans="5:14" ht="12.75">
      <c r="E99" s="2"/>
      <c r="F99" s="2"/>
      <c r="G99" s="2"/>
      <c r="H99" s="2"/>
      <c r="I99" s="2"/>
      <c r="J99" s="2"/>
      <c r="L99" s="2"/>
      <c r="M99" s="2"/>
      <c r="N99" s="2"/>
    </row>
    <row r="100" spans="5:14" ht="12.75">
      <c r="E100" s="2"/>
      <c r="F100" s="2"/>
      <c r="G100" s="2"/>
      <c r="H100" s="2"/>
      <c r="I100" s="2"/>
      <c r="J100" s="2"/>
      <c r="L100" s="2"/>
      <c r="M100" s="2"/>
      <c r="N100" s="2"/>
    </row>
    <row r="101" spans="5:14" ht="12.75">
      <c r="E101" s="2"/>
      <c r="F101" s="2"/>
      <c r="G101" s="2"/>
      <c r="H101" s="2"/>
      <c r="I101" s="2"/>
      <c r="J101" s="2"/>
      <c r="L101" s="2"/>
      <c r="M101" s="2"/>
      <c r="N101" s="2"/>
    </row>
    <row r="102" spans="5:14" ht="12.75">
      <c r="E102" s="2"/>
      <c r="F102" s="2"/>
      <c r="G102" s="2"/>
      <c r="H102" s="2"/>
      <c r="I102" s="2"/>
      <c r="J102" s="2"/>
      <c r="L102" s="2"/>
      <c r="M102" s="2"/>
      <c r="N102" s="2"/>
    </row>
    <row r="103" spans="5:14" ht="12.75">
      <c r="E103" s="2"/>
      <c r="F103" s="2"/>
      <c r="G103" s="2"/>
      <c r="H103" s="2"/>
      <c r="I103" s="2"/>
      <c r="J103" s="2"/>
      <c r="L103" s="2"/>
      <c r="M103" s="2"/>
      <c r="N103" s="2"/>
    </row>
    <row r="104" spans="5:14" ht="12.75">
      <c r="E104" s="2"/>
      <c r="F104" s="2"/>
      <c r="G104" s="2"/>
      <c r="H104" s="2"/>
      <c r="I104" s="2"/>
      <c r="J104" s="2"/>
      <c r="L104" s="2"/>
      <c r="M104" s="2"/>
      <c r="N104" s="2"/>
    </row>
    <row r="105" spans="5:14" ht="12.75">
      <c r="E105" s="2"/>
      <c r="F105" s="2"/>
      <c r="G105" s="2"/>
      <c r="H105" s="2"/>
      <c r="I105" s="2"/>
      <c r="J105" s="2"/>
      <c r="L105" s="2"/>
      <c r="M105" s="2"/>
      <c r="N105" s="2"/>
    </row>
    <row r="106" spans="5:14" ht="12.75">
      <c r="E106" s="2"/>
      <c r="F106" s="2"/>
      <c r="G106" s="2"/>
      <c r="H106" s="2"/>
      <c r="I106" s="2"/>
      <c r="J106" s="2"/>
      <c r="L106" s="2"/>
      <c r="M106" s="2"/>
      <c r="N106" s="2"/>
    </row>
    <row r="107" spans="5:14" ht="12.75">
      <c r="E107" s="2"/>
      <c r="F107" s="2"/>
      <c r="G107" s="2"/>
      <c r="H107" s="2"/>
      <c r="I107" s="2"/>
      <c r="J107" s="2"/>
      <c r="L107" s="2"/>
      <c r="M107" s="2"/>
      <c r="N107" s="2"/>
    </row>
    <row r="108" spans="5:14" ht="12.75">
      <c r="E108" s="2"/>
      <c r="F108" s="2"/>
      <c r="G108" s="2"/>
      <c r="H108" s="2"/>
      <c r="I108" s="2"/>
      <c r="J108" s="2"/>
      <c r="L108" s="2"/>
      <c r="M108" s="2"/>
      <c r="N108" s="2"/>
    </row>
    <row r="109" spans="5:14" ht="12.75">
      <c r="E109" s="2"/>
      <c r="F109" s="2"/>
      <c r="G109" s="2"/>
      <c r="H109" s="2"/>
      <c r="I109" s="2"/>
      <c r="J109" s="2"/>
      <c r="L109" s="2"/>
      <c r="M109" s="2"/>
      <c r="N109" s="2"/>
    </row>
    <row r="110" spans="5:14" ht="12.75">
      <c r="E110" s="2"/>
      <c r="F110" s="2"/>
      <c r="G110" s="2"/>
      <c r="H110" s="2"/>
      <c r="I110" s="2"/>
      <c r="J110" s="2"/>
      <c r="L110" s="2"/>
      <c r="M110" s="2"/>
      <c r="N110" s="2"/>
    </row>
    <row r="111" spans="5:14" ht="12.75">
      <c r="E111" s="2"/>
      <c r="F111" s="2"/>
      <c r="G111" s="2"/>
      <c r="H111" s="2"/>
      <c r="I111" s="2"/>
      <c r="J111" s="2"/>
      <c r="L111" s="2"/>
      <c r="M111" s="2"/>
      <c r="N111" s="2"/>
    </row>
    <row r="112" spans="5:14" ht="12.75">
      <c r="E112" s="2"/>
      <c r="F112" s="2"/>
      <c r="G112" s="2"/>
      <c r="H112" s="2"/>
      <c r="I112" s="2"/>
      <c r="J112" s="2"/>
      <c r="L112" s="2"/>
      <c r="M112" s="2"/>
      <c r="N112" s="2"/>
    </row>
    <row r="113" spans="5:14" ht="12.75">
      <c r="E113" s="2"/>
      <c r="F113" s="2"/>
      <c r="G113" s="2"/>
      <c r="H113" s="2"/>
      <c r="I113" s="2"/>
      <c r="J113" s="2"/>
      <c r="L113" s="2"/>
      <c r="M113" s="2"/>
      <c r="N113" s="2"/>
    </row>
    <row r="114" spans="5:14" ht="12.75">
      <c r="E114" s="2"/>
      <c r="F114" s="2"/>
      <c r="G114" s="2"/>
      <c r="H114" s="2"/>
      <c r="I114" s="2"/>
      <c r="J114" s="2"/>
      <c r="L114" s="2"/>
      <c r="M114" s="2"/>
      <c r="N114" s="2"/>
    </row>
    <row r="115" spans="1:14" ht="12.75">
      <c r="A115" s="7"/>
      <c r="B115" s="7"/>
      <c r="C115" s="7"/>
      <c r="D115" s="7"/>
      <c r="E115" s="5"/>
      <c r="F115" s="11"/>
      <c r="G115" s="8"/>
      <c r="H115" s="8"/>
      <c r="I115" s="8"/>
      <c r="J115" s="8"/>
      <c r="K115" s="8"/>
      <c r="L115" s="8"/>
      <c r="M115" s="8"/>
      <c r="N115" s="15"/>
    </row>
    <row r="116" spans="1:14" ht="12.75">
      <c r="A116" s="7"/>
      <c r="B116" s="7"/>
      <c r="C116" s="7"/>
      <c r="D116" s="7"/>
      <c r="E116" s="5"/>
      <c r="F116" s="11"/>
      <c r="G116" s="8"/>
      <c r="H116" s="8"/>
      <c r="I116" s="8"/>
      <c r="J116" s="8"/>
      <c r="K116" s="8"/>
      <c r="L116" s="8"/>
      <c r="M116" s="8"/>
      <c r="N116" s="15"/>
    </row>
    <row r="117" spans="1:14" ht="12.75">
      <c r="A117" s="7"/>
      <c r="B117" s="7"/>
      <c r="C117" s="7"/>
      <c r="D117" s="7"/>
      <c r="E117" s="5"/>
      <c r="F117" s="11"/>
      <c r="G117" s="8"/>
      <c r="H117" s="8"/>
      <c r="I117" s="8"/>
      <c r="J117" s="8"/>
      <c r="K117" s="8"/>
      <c r="L117" s="8"/>
      <c r="M117" s="8"/>
      <c r="N117" s="15"/>
    </row>
    <row r="118" spans="5:14" ht="12.75"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5:14" ht="12.75"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1:14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1:14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spans="5:14" ht="12.75"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s="7" customFormat="1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s="7" customFormat="1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s="7" customFormat="1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</sheetData>
  <sheetProtection/>
  <mergeCells count="5">
    <mergeCell ref="A3:N3"/>
    <mergeCell ref="F5:I5"/>
    <mergeCell ref="J5:M5"/>
    <mergeCell ref="K97:M97"/>
    <mergeCell ref="A1:N1"/>
  </mergeCells>
  <printOptions horizontalCentered="1" verticalCentered="1"/>
  <pageMargins left="0.3937007874015748" right="0.3937007874015748" top="0.3937007874015748" bottom="0.1968503937007874" header="0" footer="0"/>
  <pageSetup fitToHeight="0" fitToWidth="1" horizontalDpi="600" verticalDpi="600" orientation="landscape" scale="86" r:id="rId1"/>
  <rowBreaks count="1" manualBreakCount="1">
    <brk id="114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112"/>
  <sheetViews>
    <sheetView tabSelected="1" zoomScaleSheetLayoutView="100" zoomScalePageLayoutView="0" workbookViewId="0" topLeftCell="A44">
      <selection activeCell="A70" sqref="A70:F70"/>
    </sheetView>
  </sheetViews>
  <sheetFormatPr defaultColWidth="9.00390625" defaultRowHeight="12.75"/>
  <cols>
    <col min="1" max="1" width="8.00390625" style="16" customWidth="1"/>
    <col min="2" max="2" width="20.125" style="0" bestFit="1" customWidth="1"/>
    <col min="3" max="3" width="10.50390625" style="0" bestFit="1" customWidth="1"/>
    <col min="4" max="4" width="24.625" style="0" bestFit="1" customWidth="1"/>
    <col min="5" max="5" width="6.625" style="0" bestFit="1" customWidth="1"/>
    <col min="6" max="6" width="15.50390625" style="0" customWidth="1"/>
  </cols>
  <sheetData>
    <row r="1" spans="1:7" ht="15">
      <c r="A1" s="310"/>
      <c r="B1" s="310"/>
      <c r="C1" s="310"/>
      <c r="D1" s="310"/>
      <c r="E1" s="310"/>
      <c r="F1" s="310"/>
      <c r="G1" s="310"/>
    </row>
    <row r="2" spans="1:7" ht="15">
      <c r="A2" s="45"/>
      <c r="B2" s="45"/>
      <c r="C2" s="45"/>
      <c r="D2" s="45"/>
      <c r="E2" s="45"/>
      <c r="F2" s="45"/>
      <c r="G2" s="45"/>
    </row>
    <row r="3" spans="1:7" ht="17.25">
      <c r="A3" s="45"/>
      <c r="B3" s="311" t="s">
        <v>95</v>
      </c>
      <c r="C3" s="311"/>
      <c r="D3" s="311"/>
      <c r="E3" s="45"/>
      <c r="F3" s="45"/>
      <c r="G3" s="45"/>
    </row>
    <row r="4" spans="1:9" ht="18.75" customHeight="1">
      <c r="A4" s="35"/>
      <c r="B4" s="46"/>
      <c r="C4" s="46"/>
      <c r="D4" s="46"/>
      <c r="E4" s="46"/>
      <c r="F4" s="46"/>
      <c r="G4" s="46"/>
      <c r="H4" s="46"/>
      <c r="I4" s="46"/>
    </row>
    <row r="5" spans="1:8" ht="17.25">
      <c r="A5" s="230" t="s">
        <v>219</v>
      </c>
      <c r="B5" s="230"/>
      <c r="C5" s="230"/>
      <c r="D5" s="230"/>
      <c r="E5" s="230"/>
      <c r="F5" s="230"/>
      <c r="G5" s="230"/>
      <c r="H5" s="230"/>
    </row>
    <row r="7" ht="12.75">
      <c r="A7"/>
    </row>
    <row r="8" ht="12.75">
      <c r="A8"/>
    </row>
    <row r="9" spans="1:6" ht="17.25">
      <c r="A9" s="313" t="s">
        <v>102</v>
      </c>
      <c r="B9" s="313"/>
      <c r="C9" s="313"/>
      <c r="D9" s="313"/>
      <c r="E9" s="313"/>
      <c r="F9" s="313"/>
    </row>
    <row r="10" spans="1:6" ht="12.75">
      <c r="A10" s="313" t="s">
        <v>132</v>
      </c>
      <c r="B10" s="313"/>
      <c r="C10" s="313"/>
      <c r="D10" s="313"/>
      <c r="E10" s="313"/>
      <c r="F10" s="313"/>
    </row>
    <row r="11" ht="12.75">
      <c r="A11"/>
    </row>
    <row r="12" ht="12.75">
      <c r="A12"/>
    </row>
    <row r="13" ht="12.75">
      <c r="A13"/>
    </row>
    <row r="14" spans="1:5" s="1" customFormat="1" ht="17.25">
      <c r="A14" s="21"/>
      <c r="B14" s="312" t="s">
        <v>93</v>
      </c>
      <c r="C14" s="312"/>
      <c r="D14" s="312"/>
      <c r="E14" s="312"/>
    </row>
    <row r="16" spans="1:6" ht="12.75">
      <c r="A16" s="16" t="s">
        <v>17</v>
      </c>
      <c r="B16" s="31" t="s">
        <v>48</v>
      </c>
      <c r="C16" s="31" t="s">
        <v>49</v>
      </c>
      <c r="D16" t="s">
        <v>55</v>
      </c>
      <c r="E16" s="42">
        <v>2.52</v>
      </c>
      <c r="F16" t="s">
        <v>122</v>
      </c>
    </row>
    <row r="17" spans="1:5" ht="12.75">
      <c r="A17" s="16" t="s">
        <v>18</v>
      </c>
      <c r="B17" s="31" t="s">
        <v>168</v>
      </c>
      <c r="C17" s="31" t="s">
        <v>15</v>
      </c>
      <c r="D17" t="s">
        <v>163</v>
      </c>
      <c r="E17" s="42">
        <v>2.63</v>
      </c>
    </row>
    <row r="18" spans="1:5" ht="12.75">
      <c r="A18" s="16" t="s">
        <v>19</v>
      </c>
      <c r="B18" s="31" t="s">
        <v>169</v>
      </c>
      <c r="C18" s="31" t="s">
        <v>16</v>
      </c>
      <c r="D18" t="s">
        <v>162</v>
      </c>
      <c r="E18" s="42">
        <v>2.68</v>
      </c>
    </row>
    <row r="19" spans="1:5" ht="12.75">
      <c r="A19" s="16" t="s">
        <v>25</v>
      </c>
      <c r="B19" s="31" t="s">
        <v>159</v>
      </c>
      <c r="C19" s="31" t="s">
        <v>131</v>
      </c>
      <c r="D19" t="s">
        <v>100</v>
      </c>
      <c r="E19" s="42">
        <v>2.72</v>
      </c>
    </row>
    <row r="20" spans="1:5" ht="12.75">
      <c r="A20" s="16" t="s">
        <v>26</v>
      </c>
      <c r="B20" s="31" t="s">
        <v>121</v>
      </c>
      <c r="C20" s="31" t="s">
        <v>15</v>
      </c>
      <c r="D20" t="s">
        <v>115</v>
      </c>
      <c r="E20" s="42">
        <v>2.95</v>
      </c>
    </row>
    <row r="21" spans="1:5" ht="12.75">
      <c r="A21" s="16" t="s">
        <v>27</v>
      </c>
      <c r="B21" s="31" t="s">
        <v>99</v>
      </c>
      <c r="C21" s="31" t="s">
        <v>96</v>
      </c>
      <c r="D21" t="s">
        <v>100</v>
      </c>
      <c r="E21" s="42">
        <v>2.96</v>
      </c>
    </row>
    <row r="22" spans="1:5" ht="12.75">
      <c r="A22" s="16" t="s">
        <v>20</v>
      </c>
      <c r="B22" s="31" t="s">
        <v>40</v>
      </c>
      <c r="C22" s="31" t="s">
        <v>39</v>
      </c>
      <c r="D22" t="s">
        <v>56</v>
      </c>
      <c r="E22" s="42">
        <v>2.97</v>
      </c>
    </row>
    <row r="23" spans="1:5" ht="12.75">
      <c r="A23" s="16" t="s">
        <v>23</v>
      </c>
      <c r="B23" s="31" t="s">
        <v>54</v>
      </c>
      <c r="C23" s="31" t="s">
        <v>13</v>
      </c>
      <c r="D23" t="s">
        <v>170</v>
      </c>
      <c r="E23" s="42">
        <v>2.98</v>
      </c>
    </row>
    <row r="24" spans="1:5" ht="12.75">
      <c r="A24" s="16" t="s">
        <v>24</v>
      </c>
      <c r="B24" s="31" t="s">
        <v>88</v>
      </c>
      <c r="C24" s="31" t="s">
        <v>39</v>
      </c>
      <c r="D24" t="s">
        <v>89</v>
      </c>
      <c r="E24" s="42">
        <v>2.99</v>
      </c>
    </row>
    <row r="25" spans="1:6" ht="12.75">
      <c r="A25" s="226" t="s">
        <v>21</v>
      </c>
      <c r="B25" s="227" t="s">
        <v>207</v>
      </c>
      <c r="C25" s="227" t="s">
        <v>8</v>
      </c>
      <c r="D25" s="228" t="s">
        <v>212</v>
      </c>
      <c r="E25" s="229">
        <v>3.03</v>
      </c>
      <c r="F25" s="228"/>
    </row>
    <row r="26" spans="1:5" ht="12.75">
      <c r="A26" s="226"/>
      <c r="B26" s="227"/>
      <c r="C26" s="227"/>
      <c r="D26" s="228"/>
      <c r="E26" s="229"/>
    </row>
    <row r="27" spans="2:5" ht="12.75">
      <c r="B27" s="31"/>
      <c r="C27" s="31"/>
      <c r="E27" s="42"/>
    </row>
    <row r="28" spans="1:3" s="1" customFormat="1" ht="17.25">
      <c r="A28" s="21"/>
      <c r="B28" s="41" t="s">
        <v>94</v>
      </c>
      <c r="C28" s="41"/>
    </row>
    <row r="29" spans="1:3" s="1" customFormat="1" ht="17.25">
      <c r="A29" s="21"/>
      <c r="B29" s="41"/>
      <c r="C29" s="41"/>
    </row>
    <row r="30" spans="1:6" ht="12.75">
      <c r="A30" s="226" t="s">
        <v>17</v>
      </c>
      <c r="B30" s="227" t="s">
        <v>205</v>
      </c>
      <c r="C30" s="227" t="s">
        <v>123</v>
      </c>
      <c r="D30" s="228" t="s">
        <v>213</v>
      </c>
      <c r="E30" s="229">
        <v>900</v>
      </c>
      <c r="F30" s="228" t="s">
        <v>62</v>
      </c>
    </row>
    <row r="31" spans="1:6" ht="12.75">
      <c r="A31" s="16" t="s">
        <v>18</v>
      </c>
      <c r="B31" s="31" t="s">
        <v>99</v>
      </c>
      <c r="C31" s="31" t="s">
        <v>96</v>
      </c>
      <c r="D31" t="s">
        <v>100</v>
      </c>
      <c r="E31" s="42">
        <v>890</v>
      </c>
      <c r="F31" t="s">
        <v>62</v>
      </c>
    </row>
    <row r="32" spans="1:6" ht="12.75">
      <c r="A32" s="16" t="s">
        <v>204</v>
      </c>
      <c r="B32" s="31" t="s">
        <v>40</v>
      </c>
      <c r="C32" s="31" t="s">
        <v>39</v>
      </c>
      <c r="D32" t="s">
        <v>56</v>
      </c>
      <c r="E32" s="42">
        <v>870</v>
      </c>
      <c r="F32" t="s">
        <v>62</v>
      </c>
    </row>
    <row r="33" spans="1:6" ht="12.75">
      <c r="A33" s="16" t="s">
        <v>204</v>
      </c>
      <c r="B33" s="31" t="s">
        <v>52</v>
      </c>
      <c r="C33" s="31" t="s">
        <v>60</v>
      </c>
      <c r="D33" t="s">
        <v>58</v>
      </c>
      <c r="E33" s="42">
        <v>870</v>
      </c>
      <c r="F33" t="s">
        <v>62</v>
      </c>
    </row>
    <row r="34" spans="1:6" ht="12.75">
      <c r="A34" s="16" t="s">
        <v>204</v>
      </c>
      <c r="B34" s="31" t="s">
        <v>109</v>
      </c>
      <c r="C34" s="31" t="s">
        <v>103</v>
      </c>
      <c r="D34" t="s">
        <v>107</v>
      </c>
      <c r="E34" s="42">
        <v>870</v>
      </c>
      <c r="F34" t="s">
        <v>62</v>
      </c>
    </row>
    <row r="35" spans="1:6" ht="12.75">
      <c r="A35" s="225" t="s">
        <v>217</v>
      </c>
      <c r="B35" s="31" t="s">
        <v>127</v>
      </c>
      <c r="C35" s="31" t="s">
        <v>120</v>
      </c>
      <c r="D35" t="s">
        <v>65</v>
      </c>
      <c r="E35" s="42">
        <v>860</v>
      </c>
      <c r="F35" t="s">
        <v>62</v>
      </c>
    </row>
    <row r="36" spans="1:6" ht="12.75">
      <c r="A36" s="225" t="s">
        <v>217</v>
      </c>
      <c r="B36" s="31" t="s">
        <v>128</v>
      </c>
      <c r="C36" s="31" t="s">
        <v>13</v>
      </c>
      <c r="D36" t="s">
        <v>65</v>
      </c>
      <c r="E36" s="42">
        <v>860</v>
      </c>
      <c r="F36" t="s">
        <v>62</v>
      </c>
    </row>
    <row r="37" spans="1:6" ht="12.75">
      <c r="A37" s="225" t="s">
        <v>217</v>
      </c>
      <c r="B37" s="31" t="s">
        <v>133</v>
      </c>
      <c r="C37" s="31" t="s">
        <v>8</v>
      </c>
      <c r="D37" t="s">
        <v>107</v>
      </c>
      <c r="E37" s="42">
        <v>860</v>
      </c>
      <c r="F37" s="43" t="s">
        <v>62</v>
      </c>
    </row>
    <row r="38" spans="1:6" ht="12.75">
      <c r="A38" s="225" t="s">
        <v>217</v>
      </c>
      <c r="B38" s="31" t="s">
        <v>110</v>
      </c>
      <c r="C38" s="31" t="s">
        <v>14</v>
      </c>
      <c r="D38" t="s">
        <v>65</v>
      </c>
      <c r="E38" s="42">
        <v>860</v>
      </c>
      <c r="F38" t="s">
        <v>62</v>
      </c>
    </row>
    <row r="39" spans="1:6" ht="12.75">
      <c r="A39" s="225" t="s">
        <v>217</v>
      </c>
      <c r="B39" s="31" t="s">
        <v>116</v>
      </c>
      <c r="C39" s="31" t="s">
        <v>39</v>
      </c>
      <c r="D39" t="s">
        <v>57</v>
      </c>
      <c r="E39" s="42">
        <v>860</v>
      </c>
      <c r="F39" t="s">
        <v>62</v>
      </c>
    </row>
    <row r="40" spans="1:6" ht="12.75">
      <c r="A40" s="238" t="s">
        <v>217</v>
      </c>
      <c r="B40" s="239" t="s">
        <v>211</v>
      </c>
      <c r="C40" s="239" t="s">
        <v>201</v>
      </c>
      <c r="D40" s="240" t="s">
        <v>65</v>
      </c>
      <c r="E40" s="241">
        <v>860</v>
      </c>
      <c r="F40" s="240" t="s">
        <v>62</v>
      </c>
    </row>
    <row r="41" spans="1:6" ht="12.75">
      <c r="A41" s="238" t="s">
        <v>217</v>
      </c>
      <c r="B41" s="239" t="s">
        <v>218</v>
      </c>
      <c r="C41" s="239" t="s">
        <v>120</v>
      </c>
      <c r="D41" s="240" t="s">
        <v>107</v>
      </c>
      <c r="E41" s="241">
        <v>860</v>
      </c>
      <c r="F41" s="240" t="s">
        <v>62</v>
      </c>
    </row>
    <row r="42" spans="2:5" ht="12.75">
      <c r="B42" s="31"/>
      <c r="C42" s="31"/>
      <c r="E42" s="42"/>
    </row>
    <row r="43" spans="1:2" s="1" customFormat="1" ht="17.25">
      <c r="A43" s="21"/>
      <c r="B43" s="41" t="s">
        <v>63</v>
      </c>
    </row>
    <row r="45" spans="1:6" ht="12.75">
      <c r="A45" s="16" t="s">
        <v>117</v>
      </c>
      <c r="B45" s="31" t="s">
        <v>87</v>
      </c>
      <c r="C45" s="31" t="s">
        <v>14</v>
      </c>
      <c r="D45" t="s">
        <v>57</v>
      </c>
      <c r="E45" s="42">
        <v>28</v>
      </c>
      <c r="F45" t="s">
        <v>66</v>
      </c>
    </row>
    <row r="46" spans="1:6" ht="12.75">
      <c r="A46" s="16" t="s">
        <v>117</v>
      </c>
      <c r="B46" s="31" t="s">
        <v>87</v>
      </c>
      <c r="C46" s="31" t="s">
        <v>76</v>
      </c>
      <c r="D46" t="s">
        <v>57</v>
      </c>
      <c r="E46" s="42">
        <v>28</v>
      </c>
      <c r="F46" t="s">
        <v>66</v>
      </c>
    </row>
    <row r="47" spans="1:6" ht="12.75">
      <c r="A47" s="16" t="s">
        <v>117</v>
      </c>
      <c r="B47" s="31" t="s">
        <v>156</v>
      </c>
      <c r="C47" s="31" t="s">
        <v>7</v>
      </c>
      <c r="D47" t="s">
        <v>61</v>
      </c>
      <c r="E47" s="42">
        <v>28</v>
      </c>
      <c r="F47" t="s">
        <v>66</v>
      </c>
    </row>
    <row r="48" spans="1:6" ht="12.75">
      <c r="A48" s="16" t="s">
        <v>25</v>
      </c>
      <c r="B48" s="31" t="s">
        <v>134</v>
      </c>
      <c r="C48" s="31" t="s">
        <v>53</v>
      </c>
      <c r="D48" t="s">
        <v>129</v>
      </c>
      <c r="E48" s="42">
        <v>26</v>
      </c>
      <c r="F48" t="s">
        <v>66</v>
      </c>
    </row>
    <row r="49" spans="1:6" ht="12.75">
      <c r="A49" s="16" t="s">
        <v>26</v>
      </c>
      <c r="B49" s="31" t="s">
        <v>157</v>
      </c>
      <c r="C49" s="31" t="s">
        <v>8</v>
      </c>
      <c r="D49" t="s">
        <v>104</v>
      </c>
      <c r="E49" s="42">
        <v>25</v>
      </c>
      <c r="F49" t="s">
        <v>66</v>
      </c>
    </row>
    <row r="50" spans="1:6" ht="12.75">
      <c r="A50" s="16" t="s">
        <v>27</v>
      </c>
      <c r="B50" s="31" t="s">
        <v>108</v>
      </c>
      <c r="C50" s="31" t="s">
        <v>75</v>
      </c>
      <c r="D50" t="s">
        <v>104</v>
      </c>
      <c r="E50" s="42">
        <v>24</v>
      </c>
      <c r="F50" t="s">
        <v>66</v>
      </c>
    </row>
    <row r="51" spans="1:6" ht="12.75">
      <c r="A51" s="17" t="s">
        <v>208</v>
      </c>
      <c r="B51" s="31" t="s">
        <v>87</v>
      </c>
      <c r="C51" s="31" t="s">
        <v>16</v>
      </c>
      <c r="D51" t="s">
        <v>57</v>
      </c>
      <c r="E51" s="42">
        <v>23</v>
      </c>
      <c r="F51" t="s">
        <v>66</v>
      </c>
    </row>
    <row r="52" spans="1:6" ht="12.75">
      <c r="A52" s="17" t="s">
        <v>208</v>
      </c>
      <c r="B52" s="31" t="s">
        <v>158</v>
      </c>
      <c r="C52" s="31" t="s">
        <v>12</v>
      </c>
      <c r="D52" t="s">
        <v>65</v>
      </c>
      <c r="E52" s="42">
        <v>23</v>
      </c>
      <c r="F52" t="s">
        <v>66</v>
      </c>
    </row>
    <row r="53" spans="1:6" ht="12.75">
      <c r="A53" s="16" t="s">
        <v>209</v>
      </c>
      <c r="B53" s="31" t="s">
        <v>171</v>
      </c>
      <c r="C53" s="31" t="s">
        <v>131</v>
      </c>
      <c r="D53" t="s">
        <v>100</v>
      </c>
      <c r="E53" s="42">
        <v>23</v>
      </c>
      <c r="F53" t="s">
        <v>66</v>
      </c>
    </row>
    <row r="54" spans="1:6" ht="12.75">
      <c r="A54" s="226" t="s">
        <v>210</v>
      </c>
      <c r="B54" s="227" t="s">
        <v>206</v>
      </c>
      <c r="C54" s="227" t="s">
        <v>8</v>
      </c>
      <c r="D54" s="228" t="s">
        <v>212</v>
      </c>
      <c r="E54" s="229">
        <v>23</v>
      </c>
      <c r="F54" s="228" t="s">
        <v>66</v>
      </c>
    </row>
    <row r="55" spans="1:6" ht="12.75">
      <c r="A55" s="242" t="s">
        <v>210</v>
      </c>
      <c r="B55" s="239" t="s">
        <v>211</v>
      </c>
      <c r="C55" s="239" t="s">
        <v>201</v>
      </c>
      <c r="D55" s="240" t="s">
        <v>214</v>
      </c>
      <c r="E55" s="241">
        <v>23</v>
      </c>
      <c r="F55" s="240" t="s">
        <v>66</v>
      </c>
    </row>
    <row r="56" spans="2:5" ht="12.75">
      <c r="B56" s="31"/>
      <c r="C56" s="31"/>
      <c r="E56" s="42"/>
    </row>
    <row r="58" spans="1:2" s="1" customFormat="1" ht="17.25">
      <c r="A58" s="21"/>
      <c r="B58" s="44" t="s">
        <v>67</v>
      </c>
    </row>
    <row r="60" spans="1:6" ht="12.75">
      <c r="A60" s="16" t="s">
        <v>117</v>
      </c>
      <c r="B60" s="31" t="s">
        <v>111</v>
      </c>
      <c r="C60" s="31" t="s">
        <v>106</v>
      </c>
      <c r="D60" t="s">
        <v>104</v>
      </c>
      <c r="E60" s="42">
        <v>37</v>
      </c>
      <c r="F60" t="s">
        <v>66</v>
      </c>
    </row>
    <row r="61" spans="1:6" ht="12.75">
      <c r="A61" s="16" t="s">
        <v>117</v>
      </c>
      <c r="B61" s="31" t="s">
        <v>87</v>
      </c>
      <c r="C61" s="31" t="s">
        <v>76</v>
      </c>
      <c r="D61" t="s">
        <v>57</v>
      </c>
      <c r="E61" s="42">
        <v>37</v>
      </c>
      <c r="F61" t="s">
        <v>66</v>
      </c>
    </row>
    <row r="62" spans="1:6" ht="12.75">
      <c r="A62" s="16" t="s">
        <v>117</v>
      </c>
      <c r="B62" s="31" t="s">
        <v>118</v>
      </c>
      <c r="C62" s="31" t="s">
        <v>16</v>
      </c>
      <c r="D62" t="s">
        <v>115</v>
      </c>
      <c r="E62" s="42">
        <v>37</v>
      </c>
      <c r="F62" t="s">
        <v>66</v>
      </c>
    </row>
    <row r="63" spans="1:6" ht="12.75">
      <c r="A63" s="16" t="s">
        <v>25</v>
      </c>
      <c r="B63" s="31" t="s">
        <v>159</v>
      </c>
      <c r="C63" s="31" t="s">
        <v>131</v>
      </c>
      <c r="D63" t="s">
        <v>100</v>
      </c>
      <c r="E63" s="42">
        <v>36</v>
      </c>
      <c r="F63" t="s">
        <v>66</v>
      </c>
    </row>
    <row r="64" spans="1:6" ht="12.75">
      <c r="A64" s="16" t="s">
        <v>26</v>
      </c>
      <c r="B64" s="31" t="s">
        <v>101</v>
      </c>
      <c r="C64" s="31" t="s">
        <v>75</v>
      </c>
      <c r="D64" t="s">
        <v>59</v>
      </c>
      <c r="E64" s="42">
        <v>35</v>
      </c>
      <c r="F64" t="s">
        <v>66</v>
      </c>
    </row>
    <row r="65" spans="1:6" ht="12.75">
      <c r="A65" s="16" t="s">
        <v>135</v>
      </c>
      <c r="B65" s="31" t="s">
        <v>160</v>
      </c>
      <c r="C65" s="31" t="s">
        <v>155</v>
      </c>
      <c r="D65" t="s">
        <v>154</v>
      </c>
      <c r="E65" s="42">
        <v>34</v>
      </c>
      <c r="F65" t="s">
        <v>66</v>
      </c>
    </row>
    <row r="66" spans="1:6" ht="12.75">
      <c r="A66" s="16" t="s">
        <v>135</v>
      </c>
      <c r="B66" s="31" t="s">
        <v>64</v>
      </c>
      <c r="C66" s="31" t="s">
        <v>16</v>
      </c>
      <c r="D66" t="s">
        <v>57</v>
      </c>
      <c r="E66" s="42">
        <v>34</v>
      </c>
      <c r="F66" t="s">
        <v>66</v>
      </c>
    </row>
    <row r="67" spans="1:6" ht="12.75">
      <c r="A67" s="242" t="s">
        <v>135</v>
      </c>
      <c r="B67" s="239" t="s">
        <v>211</v>
      </c>
      <c r="C67" s="239" t="s">
        <v>201</v>
      </c>
      <c r="D67" s="240" t="s">
        <v>214</v>
      </c>
      <c r="E67" s="241">
        <v>34</v>
      </c>
      <c r="F67" s="240" t="s">
        <v>66</v>
      </c>
    </row>
    <row r="68" spans="1:6" ht="12.75">
      <c r="A68" s="16" t="s">
        <v>215</v>
      </c>
      <c r="B68" s="31" t="s">
        <v>112</v>
      </c>
      <c r="C68" s="31" t="s">
        <v>13</v>
      </c>
      <c r="D68" t="s">
        <v>104</v>
      </c>
      <c r="E68" s="42">
        <v>33</v>
      </c>
      <c r="F68" t="s">
        <v>66</v>
      </c>
    </row>
    <row r="69" spans="1:6" ht="12.75">
      <c r="A69" s="16" t="s">
        <v>215</v>
      </c>
      <c r="B69" s="31" t="s">
        <v>113</v>
      </c>
      <c r="C69" s="31" t="s">
        <v>77</v>
      </c>
      <c r="D69" t="s">
        <v>105</v>
      </c>
      <c r="E69" s="42">
        <v>33</v>
      </c>
      <c r="F69" t="s">
        <v>66</v>
      </c>
    </row>
    <row r="70" spans="1:6" ht="12.75">
      <c r="A70" s="339" t="s">
        <v>215</v>
      </c>
      <c r="B70" s="340" t="s">
        <v>161</v>
      </c>
      <c r="C70" s="340" t="s">
        <v>16</v>
      </c>
      <c r="D70" s="341" t="s">
        <v>126</v>
      </c>
      <c r="E70" s="342">
        <v>33</v>
      </c>
      <c r="F70" s="341" t="s">
        <v>66</v>
      </c>
    </row>
    <row r="71" spans="1:6" ht="12.75">
      <c r="A71" s="16" t="s">
        <v>215</v>
      </c>
      <c r="B71" s="31" t="s">
        <v>114</v>
      </c>
      <c r="C71" s="31" t="s">
        <v>39</v>
      </c>
      <c r="D71" t="s">
        <v>104</v>
      </c>
      <c r="E71" s="42">
        <v>33</v>
      </c>
      <c r="F71" t="s">
        <v>66</v>
      </c>
    </row>
    <row r="72" spans="1:6" ht="12.75">
      <c r="A72" s="226" t="s">
        <v>215</v>
      </c>
      <c r="B72" s="227" t="s">
        <v>216</v>
      </c>
      <c r="C72" s="227" t="s">
        <v>202</v>
      </c>
      <c r="D72" s="228" t="s">
        <v>153</v>
      </c>
      <c r="E72" s="229">
        <v>33</v>
      </c>
      <c r="F72" s="228" t="s">
        <v>66</v>
      </c>
    </row>
    <row r="73" spans="2:5" ht="12.75">
      <c r="B73" s="31"/>
      <c r="C73" s="31"/>
      <c r="E73" s="42"/>
    </row>
    <row r="74" spans="1:6" ht="12.75">
      <c r="A74" s="31"/>
      <c r="B74" s="31"/>
      <c r="C74" s="31"/>
      <c r="E74" s="42"/>
      <c r="F74" s="43"/>
    </row>
    <row r="75" spans="1:6" ht="12.75">
      <c r="A75" s="31"/>
      <c r="B75" s="31"/>
      <c r="C75" s="31"/>
      <c r="E75" s="42"/>
      <c r="F75" s="43"/>
    </row>
    <row r="76" spans="1:2" ht="12.75">
      <c r="A76" s="31"/>
      <c r="B76" s="31"/>
    </row>
    <row r="77" spans="1:6" ht="12.75">
      <c r="A77" s="314"/>
      <c r="B77" s="314"/>
      <c r="C77" s="314"/>
      <c r="D77" s="314"/>
      <c r="E77" s="314"/>
      <c r="F77" s="314"/>
    </row>
    <row r="78" spans="1:6" ht="17.25">
      <c r="A78" s="309"/>
      <c r="B78" s="309"/>
      <c r="C78" s="309"/>
      <c r="D78" s="309"/>
      <c r="E78" s="309"/>
      <c r="F78" s="309"/>
    </row>
    <row r="79" spans="1:6" ht="17.25">
      <c r="A79" s="309"/>
      <c r="B79" s="309"/>
      <c r="C79" s="309"/>
      <c r="D79" s="309"/>
      <c r="E79" s="309"/>
      <c r="F79" s="309"/>
    </row>
    <row r="81" spans="2:7" ht="17.25">
      <c r="B81" s="17"/>
      <c r="E81" s="18"/>
      <c r="G81" s="39"/>
    </row>
    <row r="82" spans="2:7" ht="17.25">
      <c r="B82" s="17"/>
      <c r="E82" s="18"/>
      <c r="G82" s="39"/>
    </row>
    <row r="83" spans="2:5" ht="12.75">
      <c r="B83" s="17"/>
      <c r="E83" s="18"/>
    </row>
    <row r="84" spans="2:5" ht="12.75">
      <c r="B84" s="17"/>
      <c r="E84" s="18"/>
    </row>
    <row r="85" spans="2:5" ht="12.75">
      <c r="B85" s="17"/>
      <c r="E85" s="18"/>
    </row>
    <row r="86" spans="2:5" ht="12.75">
      <c r="B86" s="17"/>
      <c r="E86" s="18"/>
    </row>
    <row r="87" spans="2:5" ht="12.75">
      <c r="B87" s="17"/>
      <c r="E87" s="18"/>
    </row>
    <row r="88" spans="2:5" ht="12.75">
      <c r="B88" s="17"/>
      <c r="E88" s="18"/>
    </row>
    <row r="89" spans="2:5" ht="12.75">
      <c r="B89" s="17"/>
      <c r="E89" s="18"/>
    </row>
    <row r="90" spans="2:5" ht="12.75">
      <c r="B90" s="17"/>
      <c r="E90" s="18"/>
    </row>
    <row r="93" spans="1:6" ht="17.25">
      <c r="A93" s="309"/>
      <c r="B93" s="309"/>
      <c r="C93" s="309"/>
      <c r="D93" s="309"/>
      <c r="E93" s="309"/>
      <c r="F93" s="309"/>
    </row>
    <row r="94" spans="1:6" ht="17.25">
      <c r="A94" s="309"/>
      <c r="B94" s="309"/>
      <c r="C94" s="309"/>
      <c r="D94" s="309"/>
      <c r="E94" s="309"/>
      <c r="F94" s="309"/>
    </row>
    <row r="96" spans="4:7" ht="17.25">
      <c r="D96" s="18"/>
      <c r="G96" s="39"/>
    </row>
    <row r="97" spans="4:7" ht="17.25">
      <c r="D97" s="18"/>
      <c r="G97" s="39"/>
    </row>
    <row r="98" ht="12.75">
      <c r="D98" s="18"/>
    </row>
    <row r="99" ht="12.75">
      <c r="D99" s="18"/>
    </row>
    <row r="100" ht="12.75">
      <c r="D100" s="18"/>
    </row>
    <row r="101" ht="12.75">
      <c r="D101" s="18"/>
    </row>
    <row r="102" ht="12.75">
      <c r="D102" s="18"/>
    </row>
    <row r="103" ht="12.75">
      <c r="D103" s="18"/>
    </row>
    <row r="104" ht="12.75">
      <c r="D104" s="18"/>
    </row>
    <row r="105" ht="12.75">
      <c r="D105" s="18"/>
    </row>
    <row r="106" ht="12.75">
      <c r="A106"/>
    </row>
    <row r="109" spans="1:6" ht="12.75">
      <c r="A109" s="32"/>
      <c r="B109" s="1"/>
      <c r="C109" s="1"/>
      <c r="D109" s="19"/>
      <c r="E109" s="1"/>
      <c r="F109" s="1"/>
    </row>
    <row r="111" ht="12.75">
      <c r="D111" s="16"/>
    </row>
    <row r="112" spans="1:6" s="1" customFormat="1" ht="12.75">
      <c r="A112" s="16"/>
      <c r="B112"/>
      <c r="C112"/>
      <c r="D112"/>
      <c r="E112"/>
      <c r="F112"/>
    </row>
  </sheetData>
  <sheetProtection/>
  <mergeCells count="10">
    <mergeCell ref="A93:F93"/>
    <mergeCell ref="A94:F94"/>
    <mergeCell ref="A78:F78"/>
    <mergeCell ref="A79:F79"/>
    <mergeCell ref="A1:G1"/>
    <mergeCell ref="B3:D3"/>
    <mergeCell ref="B14:E14"/>
    <mergeCell ref="A10:F10"/>
    <mergeCell ref="A9:F9"/>
    <mergeCell ref="A77:F77"/>
  </mergeCells>
  <printOptions horizontalCentered="1"/>
  <pageMargins left="0.7874015748031497" right="0.7874015748031497" top="0" bottom="0" header="0.3937007874015748" footer="0.3937007874015748"/>
  <pageSetup horizontalDpi="600" verticalDpi="600" orientation="portrait" r:id="rId1"/>
  <rowBreaks count="1" manualBreakCount="1">
    <brk id="7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SOŠ, SOU a U, Brno, Jílová 36g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BartosJr</dc:creator>
  <cp:keywords/>
  <dc:description/>
  <cp:lastModifiedBy>Mgr. Michal Snopek</cp:lastModifiedBy>
  <cp:lastPrinted>2022-12-01T06:39:16Z</cp:lastPrinted>
  <dcterms:created xsi:type="dcterms:W3CDTF">2000-12-13T08:29:06Z</dcterms:created>
  <dcterms:modified xsi:type="dcterms:W3CDTF">2024-01-26T21:37:03Z</dcterms:modified>
  <cp:category/>
  <cp:version/>
  <cp:contentType/>
  <cp:contentStatus/>
</cp:coreProperties>
</file>