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gycz-my.sharepoint.com/personal/vera_helceletova_bigy_cz/Documents/Plocha/"/>
    </mc:Choice>
  </mc:AlternateContent>
  <xr:revisionPtr revIDLastSave="0" documentId="8_{4D5261AA-1556-495A-9D3D-9B327270DBAA}" xr6:coauthVersionLast="36" xr6:coauthVersionMax="36" xr10:uidLastSave="{00000000-0000-0000-0000-000000000000}"/>
  <bookViews>
    <workbookView xWindow="0" yWindow="0" windowWidth="23040" windowHeight="9060" xr2:uid="{02883290-E53E-4C60-993A-3523E10FC4C6}"/>
  </bookViews>
  <sheets>
    <sheet name="III_H_A" sheetId="11" r:id="rId1"/>
    <sheet name="III_H_B" sheetId="1" r:id="rId2"/>
    <sheet name="III_D_A" sheetId="12" r:id="rId3"/>
    <sheet name="III_D_B" sheetId="4" r:id="rId4"/>
    <sheet name="IV_D" sheetId="5" r:id="rId5"/>
    <sheet name="IV_H_A" sheetId="6" r:id="rId6"/>
    <sheet name="IV_H_B" sheetId="7" r:id="rId7"/>
    <sheet name="V_D" sheetId="8" r:id="rId8"/>
    <sheet name="V_H_A" sheetId="9" r:id="rId9"/>
    <sheet name="V_H_B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2" l="1"/>
  <c r="K21" i="12" s="1"/>
  <c r="N20" i="12"/>
  <c r="M20" i="12" s="1"/>
  <c r="H20" i="12"/>
  <c r="P19" i="12"/>
  <c r="H21" i="12" s="1"/>
  <c r="N19" i="12"/>
  <c r="J21" i="12" s="1"/>
  <c r="M19" i="12"/>
  <c r="K19" i="12"/>
  <c r="J20" i="12" s="1"/>
  <c r="P18" i="12"/>
  <c r="E21" i="12" s="1"/>
  <c r="N18" i="12"/>
  <c r="G18" i="12" s="1"/>
  <c r="M18" i="12"/>
  <c r="E20" i="12" s="1"/>
  <c r="K18" i="12"/>
  <c r="G20" i="12" s="1"/>
  <c r="J18" i="12"/>
  <c r="S18" i="12" s="1"/>
  <c r="H18" i="12"/>
  <c r="E18" i="12" s="1"/>
  <c r="K11" i="12"/>
  <c r="N17" i="12" s="1"/>
  <c r="B21" i="12" s="1"/>
  <c r="H11" i="12"/>
  <c r="K12" i="12" s="1"/>
  <c r="K10" i="12"/>
  <c r="H13" i="12" s="1"/>
  <c r="H10" i="12"/>
  <c r="H12" i="12" s="1"/>
  <c r="J16" i="11"/>
  <c r="H16" i="11"/>
  <c r="G16" i="11"/>
  <c r="P16" i="11" s="1"/>
  <c r="E16" i="11"/>
  <c r="N16" i="11" s="1"/>
  <c r="B16" i="11"/>
  <c r="M15" i="11"/>
  <c r="K15" i="11"/>
  <c r="G15" i="11"/>
  <c r="E15" i="11"/>
  <c r="B15" i="11"/>
  <c r="M14" i="11"/>
  <c r="K14" i="11"/>
  <c r="J14" i="11"/>
  <c r="H14" i="11"/>
  <c r="N14" i="11" s="1"/>
  <c r="B14" i="11"/>
  <c r="K13" i="11"/>
  <c r="H13" i="11"/>
  <c r="E13" i="11"/>
  <c r="K11" i="11"/>
  <c r="H11" i="11"/>
  <c r="K10" i="11"/>
  <c r="H10" i="11"/>
  <c r="K9" i="11"/>
  <c r="H9" i="11"/>
  <c r="E21" i="6"/>
  <c r="P20" i="6"/>
  <c r="K21" i="6" s="1"/>
  <c r="N20" i="6"/>
  <c r="M20" i="6" s="1"/>
  <c r="P19" i="6"/>
  <c r="H21" i="6" s="1"/>
  <c r="N19" i="6"/>
  <c r="J21" i="6" s="1"/>
  <c r="M19" i="6"/>
  <c r="H20" i="6" s="1"/>
  <c r="K19" i="6"/>
  <c r="J20" i="6" s="1"/>
  <c r="I19" i="6"/>
  <c r="E19" i="6"/>
  <c r="P18" i="6"/>
  <c r="N18" i="6"/>
  <c r="G21" i="6" s="1"/>
  <c r="M18" i="6"/>
  <c r="E20" i="6" s="1"/>
  <c r="K18" i="6"/>
  <c r="G20" i="6" s="1"/>
  <c r="J18" i="6"/>
  <c r="H18" i="6"/>
  <c r="G19" i="6" s="1"/>
  <c r="G18" i="6"/>
  <c r="N17" i="6"/>
  <c r="B21" i="6" s="1"/>
  <c r="K17" i="6"/>
  <c r="B20" i="6" s="1"/>
  <c r="H17" i="6"/>
  <c r="B19" i="6" s="1"/>
  <c r="K11" i="6"/>
  <c r="K14" i="6" s="1"/>
  <c r="H11" i="6"/>
  <c r="K12" i="6" s="1"/>
  <c r="K10" i="6"/>
  <c r="H13" i="6" s="1"/>
  <c r="H10" i="6"/>
  <c r="H12" i="6" s="1"/>
  <c r="J16" i="10"/>
  <c r="H16" i="10"/>
  <c r="G16" i="10"/>
  <c r="P16" i="10" s="1"/>
  <c r="E16" i="10"/>
  <c r="N16" i="10" s="1"/>
  <c r="B16" i="10"/>
  <c r="M15" i="10"/>
  <c r="K15" i="10"/>
  <c r="G15" i="10"/>
  <c r="E15" i="10"/>
  <c r="B15" i="10"/>
  <c r="M14" i="10"/>
  <c r="K14" i="10"/>
  <c r="N14" i="10" s="1"/>
  <c r="J14" i="10"/>
  <c r="P14" i="10" s="1"/>
  <c r="H14" i="10"/>
  <c r="B14" i="10"/>
  <c r="K13" i="10"/>
  <c r="H13" i="10"/>
  <c r="E13" i="10"/>
  <c r="K11" i="10"/>
  <c r="H11" i="10"/>
  <c r="K10" i="10"/>
  <c r="H10" i="10"/>
  <c r="K9" i="10"/>
  <c r="H9" i="10"/>
  <c r="J16" i="9"/>
  <c r="H16" i="9"/>
  <c r="G16" i="9"/>
  <c r="E16" i="9"/>
  <c r="N16" i="9" s="1"/>
  <c r="B16" i="9"/>
  <c r="M15" i="9"/>
  <c r="K15" i="9"/>
  <c r="G15" i="9"/>
  <c r="P15" i="9" s="1"/>
  <c r="E15" i="9"/>
  <c r="N15" i="9" s="1"/>
  <c r="B15" i="9"/>
  <c r="M14" i="9"/>
  <c r="P14" i="9" s="1"/>
  <c r="K14" i="9"/>
  <c r="N14" i="9" s="1"/>
  <c r="J14" i="9"/>
  <c r="H14" i="9"/>
  <c r="B14" i="9"/>
  <c r="K13" i="9"/>
  <c r="H13" i="9"/>
  <c r="E13" i="9"/>
  <c r="K11" i="9"/>
  <c r="H11" i="9"/>
  <c r="K10" i="9"/>
  <c r="H10" i="9"/>
  <c r="K9" i="9"/>
  <c r="H9" i="9"/>
  <c r="V46" i="8"/>
  <c r="U46" i="8"/>
  <c r="V45" i="8"/>
  <c r="U45" i="8"/>
  <c r="V44" i="8"/>
  <c r="U44" i="8"/>
  <c r="V43" i="8"/>
  <c r="U43" i="8"/>
  <c r="Y27" i="8"/>
  <c r="N27" i="8"/>
  <c r="L27" i="8"/>
  <c r="W27" i="8" s="1"/>
  <c r="K27" i="8"/>
  <c r="I27" i="8"/>
  <c r="H27" i="8"/>
  <c r="F27" i="8"/>
  <c r="E27" i="8"/>
  <c r="C27" i="8"/>
  <c r="B27" i="8"/>
  <c r="Y26" i="8"/>
  <c r="Q26" i="8"/>
  <c r="O26" i="8"/>
  <c r="W26" i="8" s="1"/>
  <c r="K26" i="8"/>
  <c r="I26" i="8"/>
  <c r="H26" i="8"/>
  <c r="F26" i="8"/>
  <c r="E26" i="8"/>
  <c r="C26" i="8"/>
  <c r="B26" i="8"/>
  <c r="Y25" i="8"/>
  <c r="Q25" i="8"/>
  <c r="O25" i="8"/>
  <c r="W25" i="8" s="1"/>
  <c r="N25" i="8"/>
  <c r="L25" i="8"/>
  <c r="H25" i="8"/>
  <c r="F25" i="8"/>
  <c r="E25" i="8"/>
  <c r="C25" i="8"/>
  <c r="B25" i="8"/>
  <c r="Y24" i="8"/>
  <c r="Q24" i="8"/>
  <c r="O24" i="8"/>
  <c r="W24" i="8" s="1"/>
  <c r="N24" i="8"/>
  <c r="L24" i="8"/>
  <c r="K24" i="8"/>
  <c r="I24" i="8"/>
  <c r="E24" i="8"/>
  <c r="T24" i="8" s="1"/>
  <c r="C24" i="8"/>
  <c r="B24" i="8"/>
  <c r="Y23" i="8"/>
  <c r="Q23" i="8"/>
  <c r="O23" i="8"/>
  <c r="N23" i="8"/>
  <c r="L23" i="8"/>
  <c r="K23" i="8"/>
  <c r="I23" i="8"/>
  <c r="H23" i="8"/>
  <c r="F23" i="8"/>
  <c r="B23" i="8"/>
  <c r="O22" i="8"/>
  <c r="L22" i="8"/>
  <c r="I22" i="8"/>
  <c r="F22" i="8"/>
  <c r="C22" i="8"/>
  <c r="I20" i="8"/>
  <c r="F20" i="8"/>
  <c r="I19" i="8"/>
  <c r="F19" i="8"/>
  <c r="I18" i="8"/>
  <c r="F18" i="8"/>
  <c r="I17" i="8"/>
  <c r="F17" i="8"/>
  <c r="I16" i="8"/>
  <c r="F16" i="8"/>
  <c r="I15" i="8"/>
  <c r="F15" i="8"/>
  <c r="I14" i="8"/>
  <c r="F14" i="8"/>
  <c r="I13" i="8"/>
  <c r="F13" i="8"/>
  <c r="I12" i="8"/>
  <c r="F12" i="8"/>
  <c r="I11" i="8"/>
  <c r="F11" i="8"/>
  <c r="J16" i="7"/>
  <c r="H16" i="7"/>
  <c r="G16" i="7"/>
  <c r="P16" i="7" s="1"/>
  <c r="E16" i="7"/>
  <c r="N16" i="7" s="1"/>
  <c r="B16" i="7"/>
  <c r="M15" i="7"/>
  <c r="K15" i="7"/>
  <c r="G15" i="7"/>
  <c r="P15" i="7" s="1"/>
  <c r="E15" i="7"/>
  <c r="N15" i="7" s="1"/>
  <c r="B15" i="7"/>
  <c r="M14" i="7"/>
  <c r="P14" i="7" s="1"/>
  <c r="K14" i="7"/>
  <c r="N14" i="7" s="1"/>
  <c r="J14" i="7"/>
  <c r="H14" i="7"/>
  <c r="B14" i="7"/>
  <c r="K13" i="7"/>
  <c r="H13" i="7"/>
  <c r="E13" i="7"/>
  <c r="K11" i="7"/>
  <c r="H11" i="7"/>
  <c r="K10" i="7"/>
  <c r="H10" i="7"/>
  <c r="K9" i="7"/>
  <c r="H9" i="7"/>
  <c r="K26" i="5"/>
  <c r="I26" i="5"/>
  <c r="N25" i="5"/>
  <c r="L25" i="5"/>
  <c r="H27" i="5"/>
  <c r="F27" i="5"/>
  <c r="Q24" i="5"/>
  <c r="O24" i="5"/>
  <c r="E25" i="5"/>
  <c r="C25" i="5"/>
  <c r="K23" i="5"/>
  <c r="I23" i="5"/>
  <c r="N27" i="5"/>
  <c r="L27" i="5"/>
  <c r="Q26" i="5"/>
  <c r="O26" i="5"/>
  <c r="W26" i="5" s="1"/>
  <c r="E24" i="5"/>
  <c r="C24" i="5"/>
  <c r="H23" i="5"/>
  <c r="F23" i="5"/>
  <c r="K27" i="5"/>
  <c r="I27" i="5"/>
  <c r="Q25" i="5"/>
  <c r="O25" i="5"/>
  <c r="H26" i="5"/>
  <c r="F26" i="5"/>
  <c r="H25" i="5"/>
  <c r="F25" i="5"/>
  <c r="N24" i="5"/>
  <c r="L24" i="5"/>
  <c r="E27" i="5"/>
  <c r="C27" i="5"/>
  <c r="Q23" i="5"/>
  <c r="W23" i="5" s="1"/>
  <c r="O23" i="5"/>
  <c r="K24" i="5"/>
  <c r="I24" i="5"/>
  <c r="E26" i="5"/>
  <c r="C26" i="5"/>
  <c r="N23" i="5"/>
  <c r="L23" i="5"/>
  <c r="O22" i="5"/>
  <c r="L22" i="5"/>
  <c r="I22" i="5"/>
  <c r="F22" i="5"/>
  <c r="C22" i="5"/>
  <c r="B27" i="5"/>
  <c r="B26" i="5"/>
  <c r="B25" i="5"/>
  <c r="B24" i="5"/>
  <c r="B23" i="5"/>
  <c r="I20" i="5"/>
  <c r="F20" i="5"/>
  <c r="I19" i="5"/>
  <c r="F19" i="5"/>
  <c r="I18" i="5"/>
  <c r="F18" i="5"/>
  <c r="I17" i="5"/>
  <c r="F17" i="5"/>
  <c r="I16" i="5"/>
  <c r="F16" i="5"/>
  <c r="I15" i="5"/>
  <c r="F15" i="5"/>
  <c r="I14" i="5"/>
  <c r="F14" i="5"/>
  <c r="I13" i="5"/>
  <c r="F13" i="5"/>
  <c r="I12" i="5"/>
  <c r="F12" i="5"/>
  <c r="I11" i="5"/>
  <c r="F11" i="5"/>
  <c r="V46" i="5"/>
  <c r="U46" i="5"/>
  <c r="V45" i="5"/>
  <c r="U45" i="5"/>
  <c r="V44" i="5"/>
  <c r="U44" i="5"/>
  <c r="V43" i="5"/>
  <c r="U43" i="5"/>
  <c r="Y27" i="5"/>
  <c r="Y26" i="5"/>
  <c r="Y25" i="5"/>
  <c r="Y24" i="5"/>
  <c r="Y23" i="5"/>
  <c r="AB29" i="5" s="1"/>
  <c r="J16" i="4"/>
  <c r="H16" i="4"/>
  <c r="G16" i="4"/>
  <c r="E16" i="4"/>
  <c r="N16" i="4" s="1"/>
  <c r="B16" i="4"/>
  <c r="M15" i="4"/>
  <c r="K15" i="4"/>
  <c r="G15" i="4"/>
  <c r="P15" i="4" s="1"/>
  <c r="E15" i="4"/>
  <c r="N15" i="4" s="1"/>
  <c r="B15" i="4"/>
  <c r="M14" i="4"/>
  <c r="P14" i="4" s="1"/>
  <c r="K14" i="4"/>
  <c r="N14" i="4" s="1"/>
  <c r="J14" i="4"/>
  <c r="H14" i="4"/>
  <c r="B14" i="4"/>
  <c r="K13" i="4"/>
  <c r="H13" i="4"/>
  <c r="E13" i="4"/>
  <c r="K11" i="4"/>
  <c r="H11" i="4"/>
  <c r="K10" i="4"/>
  <c r="H10" i="4"/>
  <c r="K9" i="4"/>
  <c r="H9" i="4"/>
  <c r="J16" i="1"/>
  <c r="H16" i="1"/>
  <c r="G16" i="1"/>
  <c r="E16" i="1"/>
  <c r="B16" i="1"/>
  <c r="M15" i="1"/>
  <c r="K15" i="1"/>
  <c r="G15" i="1"/>
  <c r="P15" i="1" s="1"/>
  <c r="E15" i="1"/>
  <c r="N15" i="1" s="1"/>
  <c r="B15" i="1"/>
  <c r="M14" i="1"/>
  <c r="K14" i="1"/>
  <c r="J14" i="1"/>
  <c r="H14" i="1"/>
  <c r="B14" i="1"/>
  <c r="K13" i="1"/>
  <c r="H13" i="1"/>
  <c r="E13" i="1"/>
  <c r="K11" i="1"/>
  <c r="H11" i="1"/>
  <c r="K10" i="1"/>
  <c r="H10" i="1"/>
  <c r="K9" i="1"/>
  <c r="H9" i="1"/>
  <c r="Y28" i="5" l="1"/>
  <c r="AK23" i="5" s="1"/>
  <c r="AB30" i="5"/>
  <c r="R24" i="5"/>
  <c r="W24" i="5"/>
  <c r="AD28" i="8"/>
  <c r="AD25" i="8" s="1"/>
  <c r="AB29" i="8"/>
  <c r="S20" i="12"/>
  <c r="R23" i="5"/>
  <c r="R23" i="8"/>
  <c r="S19" i="6"/>
  <c r="T25" i="5"/>
  <c r="P15" i="11"/>
  <c r="N15" i="11"/>
  <c r="F18" i="12"/>
  <c r="N16" i="1"/>
  <c r="R27" i="5"/>
  <c r="T23" i="5"/>
  <c r="T27" i="5"/>
  <c r="X27" i="5" s="1"/>
  <c r="O21" i="6"/>
  <c r="J19" i="6"/>
  <c r="Q19" i="6"/>
  <c r="P14" i="11"/>
  <c r="T23" i="8"/>
  <c r="W23" i="8"/>
  <c r="T27" i="8"/>
  <c r="S18" i="6"/>
  <c r="S20" i="6"/>
  <c r="F18" i="6"/>
  <c r="K20" i="6"/>
  <c r="P15" i="10"/>
  <c r="N15" i="10"/>
  <c r="P16" i="9"/>
  <c r="T26" i="5"/>
  <c r="T25" i="8"/>
  <c r="R24" i="8"/>
  <c r="X24" i="8" s="1"/>
  <c r="P16" i="4"/>
  <c r="P14" i="1"/>
  <c r="R26" i="8"/>
  <c r="Q18" i="6"/>
  <c r="W18" i="6" s="1"/>
  <c r="E18" i="6"/>
  <c r="Q21" i="12"/>
  <c r="Q20" i="12"/>
  <c r="W20" i="12" s="1"/>
  <c r="K20" i="12"/>
  <c r="O21" i="12"/>
  <c r="L20" i="12"/>
  <c r="V18" i="12"/>
  <c r="T18" i="12"/>
  <c r="P21" i="12"/>
  <c r="K14" i="12"/>
  <c r="H15" i="12"/>
  <c r="E19" i="12"/>
  <c r="K15" i="12"/>
  <c r="G19" i="12"/>
  <c r="S19" i="12" s="1"/>
  <c r="E17" i="12"/>
  <c r="B18" i="12" s="1"/>
  <c r="K13" i="12"/>
  <c r="H14" i="12"/>
  <c r="H17" i="12"/>
  <c r="B19" i="12" s="1"/>
  <c r="I19" i="12"/>
  <c r="G21" i="12"/>
  <c r="Q18" i="12"/>
  <c r="W18" i="12" s="1"/>
  <c r="K17" i="12"/>
  <c r="B20" i="12" s="1"/>
  <c r="J19" i="12"/>
  <c r="M21" i="12"/>
  <c r="K15" i="6"/>
  <c r="H15" i="6"/>
  <c r="E17" i="6"/>
  <c r="B18" i="6" s="1"/>
  <c r="Q20" i="6"/>
  <c r="W20" i="6" s="1"/>
  <c r="L20" i="6"/>
  <c r="Q21" i="6"/>
  <c r="V20" i="6"/>
  <c r="T20" i="6"/>
  <c r="W19" i="6"/>
  <c r="H19" i="6"/>
  <c r="M21" i="6"/>
  <c r="S21" i="6" s="1"/>
  <c r="N21" i="6"/>
  <c r="H14" i="6"/>
  <c r="K13" i="6"/>
  <c r="N14" i="1"/>
  <c r="T26" i="8"/>
  <c r="AG29" i="8"/>
  <c r="AF35" i="8" s="1"/>
  <c r="AG35" i="8" s="1"/>
  <c r="AG36" i="8" s="1"/>
  <c r="R25" i="8"/>
  <c r="AB30" i="8"/>
  <c r="R27" i="8"/>
  <c r="Y28" i="8"/>
  <c r="Z28" i="8"/>
  <c r="Z29" i="8" s="1"/>
  <c r="AB28" i="8"/>
  <c r="AG30" i="8"/>
  <c r="AF28" i="8"/>
  <c r="AF27" i="8" s="1"/>
  <c r="AB31" i="8"/>
  <c r="AH28" i="8"/>
  <c r="AH29" i="8" s="1"/>
  <c r="X23" i="5"/>
  <c r="R25" i="5"/>
  <c r="T24" i="5"/>
  <c r="X25" i="5"/>
  <c r="W27" i="5"/>
  <c r="R26" i="5"/>
  <c r="W25" i="5"/>
  <c r="AB28" i="5"/>
  <c r="AG30" i="5"/>
  <c r="Z28" i="5"/>
  <c r="Z29" i="5" s="1"/>
  <c r="AG29" i="5"/>
  <c r="AF35" i="5" s="1"/>
  <c r="AG35" i="5" s="1"/>
  <c r="AG36" i="5" s="1"/>
  <c r="AH28" i="5"/>
  <c r="AH29" i="5" s="1"/>
  <c r="AD28" i="5"/>
  <c r="AF28" i="5"/>
  <c r="AB31" i="5"/>
  <c r="P16" i="1"/>
  <c r="AK24" i="5" l="1"/>
  <c r="AK26" i="5"/>
  <c r="AK25" i="5"/>
  <c r="AK27" i="5"/>
  <c r="AC28" i="5"/>
  <c r="AB32" i="5" s="1"/>
  <c r="X24" i="5"/>
  <c r="X25" i="8"/>
  <c r="AD24" i="8"/>
  <c r="AD27" i="8"/>
  <c r="AD29" i="8"/>
  <c r="AD30" i="8" s="1"/>
  <c r="AD32" i="8" s="1"/>
  <c r="AE32" i="8" s="1"/>
  <c r="AD23" i="8"/>
  <c r="AE25" i="8" s="1"/>
  <c r="AD26" i="8"/>
  <c r="AE26" i="8" s="1"/>
  <c r="AE24" i="8"/>
  <c r="AE23" i="8"/>
  <c r="AC28" i="8"/>
  <c r="AB32" i="8" s="1"/>
  <c r="AF24" i="8"/>
  <c r="X26" i="8"/>
  <c r="X23" i="8"/>
  <c r="X27" i="8"/>
  <c r="X26" i="5"/>
  <c r="V18" i="6"/>
  <c r="T18" i="6"/>
  <c r="Q19" i="12"/>
  <c r="W19" i="12" s="1"/>
  <c r="H19" i="12"/>
  <c r="S21" i="12"/>
  <c r="V20" i="12"/>
  <c r="T20" i="12"/>
  <c r="N21" i="12"/>
  <c r="W21" i="12"/>
  <c r="AF21" i="12" s="1"/>
  <c r="V19" i="6"/>
  <c r="T19" i="6"/>
  <c r="P21" i="6"/>
  <c r="V21" i="6" s="1"/>
  <c r="W21" i="6"/>
  <c r="AF21" i="6" s="1"/>
  <c r="AF18" i="6"/>
  <c r="AF20" i="6"/>
  <c r="AF23" i="8"/>
  <c r="AG27" i="8" s="1"/>
  <c r="AF26" i="8"/>
  <c r="AG26" i="8" s="1"/>
  <c r="Z30" i="8"/>
  <c r="Z31" i="8" s="1"/>
  <c r="Z32" i="8" s="1"/>
  <c r="Z33" i="8" s="1"/>
  <c r="AH30" i="8"/>
  <c r="AH33" i="8" s="1"/>
  <c r="AI33" i="8" s="1"/>
  <c r="AH27" i="8"/>
  <c r="AI27" i="8" s="1"/>
  <c r="AK26" i="8"/>
  <c r="AK24" i="8"/>
  <c r="AK27" i="8"/>
  <c r="AK25" i="8"/>
  <c r="AK23" i="8"/>
  <c r="AF29" i="8"/>
  <c r="AF25" i="8"/>
  <c r="AF29" i="5"/>
  <c r="AF25" i="5" s="1"/>
  <c r="AF27" i="5"/>
  <c r="AG27" i="5" s="1"/>
  <c r="AF24" i="5"/>
  <c r="AD29" i="5"/>
  <c r="AD25" i="5" s="1"/>
  <c r="AD24" i="5"/>
  <c r="AH30" i="5"/>
  <c r="AH23" i="5" s="1"/>
  <c r="AI23" i="5" s="1"/>
  <c r="AH25" i="5"/>
  <c r="AI25" i="5" s="1"/>
  <c r="AH26" i="5"/>
  <c r="AI26" i="5" s="1"/>
  <c r="AH24" i="5"/>
  <c r="AI24" i="5" s="1"/>
  <c r="AD23" i="5"/>
  <c r="Z30" i="5"/>
  <c r="Z31" i="5" s="1"/>
  <c r="Z32" i="5" s="1"/>
  <c r="Z33" i="5" s="1"/>
  <c r="AF23" i="5"/>
  <c r="AC29" i="5" l="1"/>
  <c r="AC32" i="5" s="1"/>
  <c r="AD27" i="5"/>
  <c r="AE27" i="5" s="1"/>
  <c r="AD26" i="5"/>
  <c r="AE26" i="5" s="1"/>
  <c r="AF26" i="5"/>
  <c r="AG26" i="5" s="1"/>
  <c r="AG23" i="5"/>
  <c r="AE23" i="5"/>
  <c r="AH27" i="5"/>
  <c r="AI27" i="5" s="1"/>
  <c r="AE25" i="5"/>
  <c r="AG25" i="5"/>
  <c r="AG24" i="5"/>
  <c r="AE24" i="5"/>
  <c r="AG25" i="8"/>
  <c r="AH24" i="8"/>
  <c r="AE27" i="8"/>
  <c r="AG23" i="8"/>
  <c r="AC29" i="8"/>
  <c r="AC32" i="8" s="1"/>
  <c r="AG24" i="8"/>
  <c r="AF20" i="12"/>
  <c r="V21" i="12"/>
  <c r="T21" i="12"/>
  <c r="T19" i="12"/>
  <c r="V19" i="12"/>
  <c r="AF18" i="12"/>
  <c r="AF19" i="12"/>
  <c r="X21" i="6"/>
  <c r="X20" i="6"/>
  <c r="AF19" i="6"/>
  <c r="X19" i="6"/>
  <c r="X18" i="6"/>
  <c r="T21" i="6"/>
  <c r="Z27" i="8"/>
  <c r="AA27" i="8" s="1"/>
  <c r="Z25" i="8"/>
  <c r="AA25" i="8" s="1"/>
  <c r="Z23" i="8"/>
  <c r="AA23" i="8" s="1"/>
  <c r="Z26" i="8"/>
  <c r="AA26" i="8" s="1"/>
  <c r="Z24" i="8"/>
  <c r="AA24" i="8" s="1"/>
  <c r="AB33" i="8"/>
  <c r="AB34" i="8" s="1"/>
  <c r="AB35" i="8" s="1"/>
  <c r="AB36" i="8" s="1"/>
  <c r="AF30" i="8"/>
  <c r="AF32" i="8"/>
  <c r="AG32" i="8" s="1"/>
  <c r="AC33" i="8"/>
  <c r="AC34" i="8"/>
  <c r="AC35" i="8" s="1"/>
  <c r="AC36" i="8" s="1"/>
  <c r="AH31" i="8"/>
  <c r="AH36" i="8"/>
  <c r="AI36" i="8" s="1"/>
  <c r="AD31" i="8"/>
  <c r="AD33" i="8" s="1"/>
  <c r="AE33" i="8" s="1"/>
  <c r="Z26" i="5"/>
  <c r="AA26" i="5" s="1"/>
  <c r="Z27" i="5"/>
  <c r="AA27" i="5" s="1"/>
  <c r="Z23" i="5"/>
  <c r="AA23" i="5" s="1"/>
  <c r="Z24" i="5"/>
  <c r="AA24" i="5" s="1"/>
  <c r="Z25" i="5"/>
  <c r="AA25" i="5" s="1"/>
  <c r="AC33" i="5"/>
  <c r="AC34" i="5" s="1"/>
  <c r="AC35" i="5" s="1"/>
  <c r="AC36" i="5" s="1"/>
  <c r="AB33" i="5"/>
  <c r="AB34" i="5" s="1"/>
  <c r="AB35" i="5" s="1"/>
  <c r="AB36" i="5" s="1"/>
  <c r="AH31" i="5"/>
  <c r="AH36" i="5" s="1"/>
  <c r="AI36" i="5" s="1"/>
  <c r="AH33" i="5"/>
  <c r="AI33" i="5" s="1"/>
  <c r="AD30" i="5"/>
  <c r="AF30" i="5"/>
  <c r="AF32" i="5" s="1"/>
  <c r="AG32" i="5" s="1"/>
  <c r="AH25" i="8" l="1"/>
  <c r="AH23" i="8"/>
  <c r="AH26" i="8"/>
  <c r="AI26" i="8" s="1"/>
  <c r="X20" i="12"/>
  <c r="X19" i="12"/>
  <c r="X18" i="12"/>
  <c r="X21" i="12"/>
  <c r="AA22" i="6"/>
  <c r="X22" i="6"/>
  <c r="AC22" i="6"/>
  <c r="AC23" i="6" s="1"/>
  <c r="AB22" i="6"/>
  <c r="Y22" i="6"/>
  <c r="Y23" i="6" s="1"/>
  <c r="AB27" i="8"/>
  <c r="AC27" i="8" s="1"/>
  <c r="AB25" i="8"/>
  <c r="AC25" i="8" s="1"/>
  <c r="AB23" i="8"/>
  <c r="AC23" i="8" s="1"/>
  <c r="AB26" i="8"/>
  <c r="AC26" i="8" s="1"/>
  <c r="AB24" i="8"/>
  <c r="AC24" i="8" s="1"/>
  <c r="AH32" i="8"/>
  <c r="AH38" i="8"/>
  <c r="AI38" i="8" s="1"/>
  <c r="AH34" i="8"/>
  <c r="AI34" i="8" s="1"/>
  <c r="AF31" i="8"/>
  <c r="AF33" i="8" s="1"/>
  <c r="AG33" i="8" s="1"/>
  <c r="AF34" i="8"/>
  <c r="AG34" i="8" s="1"/>
  <c r="AD34" i="8"/>
  <c r="AE34" i="8" s="1"/>
  <c r="AD31" i="5"/>
  <c r="AD33" i="5" s="1"/>
  <c r="AE33" i="5" s="1"/>
  <c r="AH32" i="5"/>
  <c r="AH38" i="5" s="1"/>
  <c r="AI38" i="5" s="1"/>
  <c r="AH34" i="5"/>
  <c r="AI34" i="5" s="1"/>
  <c r="AD32" i="5"/>
  <c r="AE32" i="5" s="1"/>
  <c r="AB27" i="5"/>
  <c r="AC27" i="5" s="1"/>
  <c r="AB25" i="5"/>
  <c r="AC25" i="5" s="1"/>
  <c r="AB24" i="5"/>
  <c r="AC24" i="5" s="1"/>
  <c r="AB23" i="5"/>
  <c r="AC23" i="5" s="1"/>
  <c r="AB26" i="5"/>
  <c r="AC26" i="5" s="1"/>
  <c r="AF31" i="5"/>
  <c r="AF33" i="5" s="1"/>
  <c r="AG33" i="5" s="1"/>
  <c r="AF34" i="5"/>
  <c r="AG34" i="5" s="1"/>
  <c r="AD34" i="5" l="1"/>
  <c r="AE34" i="5" s="1"/>
  <c r="AI25" i="8"/>
  <c r="AI24" i="8"/>
  <c r="AI23" i="8"/>
  <c r="AC22" i="12"/>
  <c r="AC23" i="12" s="1"/>
  <c r="AB22" i="12"/>
  <c r="Y22" i="12"/>
  <c r="Y23" i="12" s="1"/>
  <c r="X22" i="12"/>
  <c r="AA22" i="12"/>
  <c r="Y24" i="6"/>
  <c r="Y25" i="6" s="1"/>
  <c r="Y26" i="6" s="1"/>
  <c r="Y27" i="6" s="1"/>
  <c r="AB23" i="6"/>
  <c r="AB24" i="6" s="1"/>
  <c r="AB25" i="6" s="1"/>
  <c r="AB26" i="6" s="1"/>
  <c r="AC24" i="6"/>
  <c r="E29" i="6"/>
  <c r="B30" i="6" s="1"/>
  <c r="AC26" i="6"/>
  <c r="AD26" i="6" s="1"/>
  <c r="S33" i="6"/>
  <c r="AA23" i="6"/>
  <c r="AA24" i="6" s="1"/>
  <c r="AA25" i="6" s="1"/>
  <c r="AA26" i="6" s="1"/>
  <c r="AH35" i="8"/>
  <c r="AI35" i="8" s="1"/>
  <c r="AH37" i="8"/>
  <c r="AI37" i="8" s="1"/>
  <c r="AH35" i="5"/>
  <c r="AI35" i="5" s="1"/>
  <c r="AH37" i="5"/>
  <c r="AI37" i="5" s="1"/>
  <c r="Y24" i="12" l="1"/>
  <c r="Y25" i="12" s="1"/>
  <c r="Y26" i="12" s="1"/>
  <c r="Y27" i="12" s="1"/>
  <c r="AA23" i="12"/>
  <c r="AA24" i="12" s="1"/>
  <c r="AA25" i="12" s="1"/>
  <c r="AA26" i="12" s="1"/>
  <c r="S33" i="12"/>
  <c r="AB23" i="12"/>
  <c r="AB24" i="12" s="1"/>
  <c r="AB25" i="12" s="1"/>
  <c r="AB26" i="12" s="1"/>
  <c r="AC24" i="12"/>
  <c r="E29" i="12"/>
  <c r="B30" i="12" s="1"/>
  <c r="AA20" i="6"/>
  <c r="AA18" i="6"/>
  <c r="AA21" i="6"/>
  <c r="AA19" i="6"/>
  <c r="AB19" i="6" s="1"/>
  <c r="Y21" i="6"/>
  <c r="Y20" i="6"/>
  <c r="Y18" i="6"/>
  <c r="Y19" i="6"/>
  <c r="Z19" i="6" s="1"/>
  <c r="AH19" i="6" s="1"/>
  <c r="U19" i="6" s="1"/>
  <c r="H30" i="6"/>
  <c r="J30" i="6"/>
  <c r="H29" i="6"/>
  <c r="B31" i="6" s="1"/>
  <c r="AC25" i="6"/>
  <c r="AC28" i="6" l="1"/>
  <c r="AD28" i="6" s="1"/>
  <c r="AC18" i="6"/>
  <c r="AB20" i="6"/>
  <c r="AB21" i="6"/>
  <c r="AB18" i="6"/>
  <c r="Z18" i="6"/>
  <c r="AH18" i="6" s="1"/>
  <c r="U18" i="6" s="1"/>
  <c r="Z20" i="6"/>
  <c r="AH20" i="6" s="1"/>
  <c r="U20" i="6" s="1"/>
  <c r="Z21" i="6"/>
  <c r="AH21" i="6" s="1"/>
  <c r="U21" i="6" s="1"/>
  <c r="AA20" i="12"/>
  <c r="AA18" i="12"/>
  <c r="AA21" i="12"/>
  <c r="AA19" i="12"/>
  <c r="AB19" i="12" s="1"/>
  <c r="Y20" i="12"/>
  <c r="Y18" i="12"/>
  <c r="Y21" i="12"/>
  <c r="Y19" i="12"/>
  <c r="AC25" i="12"/>
  <c r="AC28" i="12" s="1"/>
  <c r="AD28" i="12" s="1"/>
  <c r="H29" i="12"/>
  <c r="B31" i="12" s="1"/>
  <c r="AC26" i="12"/>
  <c r="AD26" i="12" s="1"/>
  <c r="K31" i="6"/>
  <c r="M31" i="6"/>
  <c r="H32" i="6" s="1"/>
  <c r="K29" i="6"/>
  <c r="B32" i="6" s="1"/>
  <c r="AC27" i="6"/>
  <c r="AD27" i="6" s="1"/>
  <c r="E31" i="6"/>
  <c r="E30" i="6"/>
  <c r="G31" i="6"/>
  <c r="P31" i="6" s="1"/>
  <c r="Z19" i="12" l="1"/>
  <c r="AH19" i="12" s="1"/>
  <c r="U19" i="12" s="1"/>
  <c r="AB21" i="12"/>
  <c r="AB18" i="12"/>
  <c r="AB20" i="12"/>
  <c r="Z21" i="12"/>
  <c r="AH21" i="12" s="1"/>
  <c r="U21" i="12" s="1"/>
  <c r="Z18" i="12"/>
  <c r="AH18" i="12" s="1"/>
  <c r="U18" i="12" s="1"/>
  <c r="Z20" i="12"/>
  <c r="AH20" i="12" s="1"/>
  <c r="U20" i="12" s="1"/>
  <c r="J30" i="12"/>
  <c r="H30" i="12"/>
  <c r="K31" i="12"/>
  <c r="M31" i="12"/>
  <c r="H32" i="12" s="1"/>
  <c r="K29" i="12"/>
  <c r="B32" i="12" s="1"/>
  <c r="AC27" i="12"/>
  <c r="AD27" i="12" s="1"/>
  <c r="N31" i="6"/>
  <c r="J31" i="6" s="1"/>
  <c r="H31" i="6"/>
  <c r="M30" i="6"/>
  <c r="K30" i="6"/>
  <c r="I31" i="6"/>
  <c r="J32" i="6"/>
  <c r="L32" i="6" s="1"/>
  <c r="Q31" i="6" l="1"/>
  <c r="R31" i="6" s="1"/>
  <c r="T31" i="6" s="1"/>
  <c r="I31" i="12"/>
  <c r="J32" i="12"/>
  <c r="L32" i="12" s="1"/>
  <c r="E30" i="12"/>
  <c r="G31" i="12"/>
  <c r="P31" i="12" s="1"/>
  <c r="M30" i="12"/>
  <c r="E32" i="12" s="1"/>
  <c r="K30" i="12"/>
  <c r="E31" i="12"/>
  <c r="G32" i="6"/>
  <c r="P32" i="6" s="1"/>
  <c r="F30" i="6"/>
  <c r="N30" i="6"/>
  <c r="E32" i="6"/>
  <c r="P30" i="6"/>
  <c r="P30" i="12" l="1"/>
  <c r="N31" i="12"/>
  <c r="J31" i="12" s="1"/>
  <c r="AC21" i="12" s="1"/>
  <c r="AD21" i="12" s="1"/>
  <c r="H31" i="12"/>
  <c r="Q31" i="12" s="1"/>
  <c r="R31" i="12" s="1"/>
  <c r="T31" i="12" s="1"/>
  <c r="F30" i="12"/>
  <c r="G32" i="12"/>
  <c r="P32" i="12" s="1"/>
  <c r="N32" i="12"/>
  <c r="M32" i="12" s="1"/>
  <c r="K32" i="12"/>
  <c r="Q32" i="12" s="1"/>
  <c r="R32" i="12" s="1"/>
  <c r="T32" i="12" s="1"/>
  <c r="N30" i="12"/>
  <c r="K32" i="6"/>
  <c r="Q32" i="6" s="1"/>
  <c r="R32" i="6" s="1"/>
  <c r="T32" i="6" s="1"/>
  <c r="N32" i="6"/>
  <c r="M32" i="6" s="1"/>
  <c r="G30" i="6"/>
  <c r="AC21" i="6" s="1"/>
  <c r="AD21" i="6" s="1"/>
  <c r="G30" i="12" l="1"/>
  <c r="AC18" i="12" s="1"/>
  <c r="AC19" i="6"/>
  <c r="AC20" i="6"/>
  <c r="Q30" i="6"/>
  <c r="R30" i="6" s="1"/>
  <c r="T30" i="6" s="1"/>
  <c r="AD20" i="6" l="1"/>
  <c r="AC19" i="12"/>
  <c r="AC20" i="12"/>
  <c r="AD20" i="12" s="1"/>
  <c r="Q30" i="12"/>
  <c r="R30" i="12" s="1"/>
  <c r="T30" i="12" s="1"/>
  <c r="AD19" i="6"/>
  <c r="AD18" i="6"/>
  <c r="AD19" i="12" l="1"/>
  <c r="AD1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Šebesta</author>
  </authors>
  <commentList>
    <comment ref="H4" authorId="0" shapeId="0" xr:uid="{B3AB63F0-B212-4900-8A84-4D2EE5C4C5E3}">
      <text>
        <r>
          <rPr>
            <b/>
            <sz val="8"/>
            <color indexed="81"/>
            <rFont val="Tahoma"/>
            <family val="2"/>
            <charset val="238"/>
          </rPr>
          <t>zadej
název družstva</t>
        </r>
      </text>
    </comment>
    <comment ref="P4" authorId="0" shapeId="0" xr:uid="{35000BDD-9680-417B-B8AC-795217375DED}">
      <text>
        <r>
          <rPr>
            <b/>
            <sz val="8"/>
            <color indexed="81"/>
            <rFont val="Tahoma"/>
            <family val="2"/>
            <charset val="238"/>
          </rPr>
          <t>zadej
bodování</t>
        </r>
      </text>
    </comment>
    <comment ref="N10" authorId="0" shapeId="0" xr:uid="{F16F5AA7-9FC1-4D81-A0D8-B9840393C2A8}">
      <text>
        <r>
          <rPr>
            <b/>
            <sz val="8"/>
            <color indexed="81"/>
            <rFont val="Tahoma"/>
            <family val="2"/>
            <charset val="238"/>
          </rPr>
          <t>zadej počet
vstřelených branek</t>
        </r>
      </text>
    </comment>
    <comment ref="P10" authorId="0" shapeId="0" xr:uid="{817BEF51-5460-4BBE-8323-E65AC9DCE495}">
      <text>
        <r>
          <rPr>
            <b/>
            <sz val="8"/>
            <color indexed="81"/>
            <rFont val="Tahoma"/>
            <family val="2"/>
            <charset val="238"/>
          </rPr>
          <t>zadej počet
obdržených branek</t>
        </r>
      </text>
    </comment>
    <comment ref="Y22" authorId="0" shapeId="0" xr:uid="{3A6C3712-7BED-4EA0-B733-4028795F2C51}">
      <text>
        <r>
          <rPr>
            <b/>
            <sz val="8"/>
            <color indexed="81"/>
            <rFont val="Tahoma"/>
            <family val="2"/>
            <charset val="238"/>
          </rPr>
          <t>párové
pořadí</t>
        </r>
      </text>
    </comment>
    <comment ref="AA22" authorId="0" shapeId="0" xr:uid="{76FA4A10-28C6-4A50-848C-855572A4C10E}">
      <text>
        <r>
          <rPr>
            <b/>
            <sz val="8"/>
            <color indexed="81"/>
            <rFont val="Tahoma"/>
            <family val="2"/>
            <charset val="238"/>
          </rPr>
          <t>1. řádek vyššího
párového pořadí</t>
        </r>
      </text>
    </comment>
    <comment ref="AB22" authorId="0" shapeId="0" xr:uid="{EB8BDC6C-19E1-45A4-8F9D-12F234405D2E}">
      <text>
        <r>
          <rPr>
            <b/>
            <sz val="8"/>
            <color indexed="81"/>
            <rFont val="Tahoma"/>
            <family val="2"/>
            <charset val="238"/>
          </rPr>
          <t>1. řádek vyššího
párového pořadí</t>
        </r>
      </text>
    </comment>
    <comment ref="AC22" authorId="0" shapeId="0" xr:uid="{4FE23EB7-E512-4FA3-AB97-D25C40EB6E44}">
      <text>
        <r>
          <rPr>
            <b/>
            <sz val="8"/>
            <color indexed="81"/>
            <rFont val="Tahoma"/>
            <family val="2"/>
            <charset val="238"/>
          </rPr>
          <t>trojité
pořadí</t>
        </r>
      </text>
    </comment>
    <comment ref="Y23" authorId="0" shapeId="0" xr:uid="{76A8FBAB-B9B6-48F2-A86B-3D0E5EBD8950}">
      <text>
        <r>
          <rPr>
            <b/>
            <sz val="8"/>
            <color indexed="81"/>
            <rFont val="Tahoma"/>
            <family val="2"/>
            <charset val="238"/>
          </rPr>
          <t>řádek
1. párového</t>
        </r>
      </text>
    </comment>
    <comment ref="AA23" authorId="0" shapeId="0" xr:uid="{1C5B0BBD-0AB9-4962-A4BC-8B6F9F54D3FF}">
      <text>
        <r>
          <rPr>
            <b/>
            <sz val="8"/>
            <color indexed="81"/>
            <rFont val="Tahoma"/>
            <family val="2"/>
            <charset val="238"/>
          </rPr>
          <t>2. řádek vyššího
párového pořadí</t>
        </r>
      </text>
    </comment>
    <comment ref="AB23" authorId="0" shapeId="0" xr:uid="{737B51F5-DBBA-4615-AA0E-CC8CD2ED5327}">
      <text>
        <r>
          <rPr>
            <b/>
            <sz val="8"/>
            <color indexed="81"/>
            <rFont val="Tahoma"/>
            <family val="2"/>
            <charset val="238"/>
          </rPr>
          <t>2. řádek vyššího
párového pořadí</t>
        </r>
      </text>
    </comment>
    <comment ref="AC23" authorId="0" shapeId="0" xr:uid="{E0CEE1FC-37E3-463F-B5FE-C37EC08FC8DE}">
      <text>
        <r>
          <rPr>
            <b/>
            <sz val="8"/>
            <color indexed="81"/>
            <rFont val="Tahoma"/>
            <family val="2"/>
            <charset val="238"/>
          </rPr>
          <t>1. řádek
trojitého pořadí</t>
        </r>
      </text>
    </comment>
    <comment ref="Y24" authorId="0" shapeId="0" xr:uid="{D3EC975B-F40A-4887-802A-79C9D8863CB0}">
      <text>
        <r>
          <rPr>
            <b/>
            <sz val="8"/>
            <color indexed="81"/>
            <rFont val="Tahoma"/>
            <family val="2"/>
            <charset val="238"/>
          </rPr>
          <t>řádek
2. párového</t>
        </r>
      </text>
    </comment>
    <comment ref="AA24" authorId="0" shapeId="0" xr:uid="{E1841A9D-5B00-47C7-AE2A-70C5E702C85E}">
      <text>
        <r>
          <rPr>
            <b/>
            <sz val="8"/>
            <color indexed="81"/>
            <rFont val="Tahoma"/>
            <family val="2"/>
            <charset val="238"/>
          </rPr>
          <t>soupeři (utkání)
vyššího párového pořadí</t>
        </r>
      </text>
    </comment>
    <comment ref="AB24" authorId="0" shapeId="0" xr:uid="{DA2C7D30-0406-4DE9-AB3F-3240C3B313D0}">
      <text>
        <r>
          <rPr>
            <b/>
            <sz val="8"/>
            <color indexed="81"/>
            <rFont val="Tahoma"/>
            <family val="2"/>
            <charset val="238"/>
          </rPr>
          <t>soupeři (utkání)
vyššího párového pořadí</t>
        </r>
      </text>
    </comment>
    <comment ref="AC24" authorId="0" shapeId="0" xr:uid="{AF082468-09B7-4179-BB6E-40F99215F7E9}">
      <text>
        <r>
          <rPr>
            <b/>
            <sz val="8"/>
            <color indexed="81"/>
            <rFont val="Tahoma"/>
            <family val="2"/>
            <charset val="238"/>
          </rPr>
          <t>2. řádek
trojitého pořadí</t>
        </r>
      </text>
    </comment>
    <comment ref="Y25" authorId="0" shapeId="0" xr:uid="{1EEAE937-3374-475B-BBC2-A9659B399289}">
      <text>
        <r>
          <rPr>
            <b/>
            <sz val="8"/>
            <color indexed="81"/>
            <rFont val="Tahoma"/>
            <family val="2"/>
            <charset val="238"/>
          </rPr>
          <t>soupeři
(utkání)</t>
        </r>
      </text>
    </comment>
    <comment ref="AA25" authorId="0" shapeId="0" xr:uid="{535E7C98-6DCD-4058-8197-960726C2EC68}">
      <text>
        <r>
          <rPr>
            <b/>
            <sz val="8"/>
            <color indexed="81"/>
            <rFont val="Tahoma"/>
            <family val="2"/>
            <charset val="238"/>
          </rPr>
          <t>pořadí utkání
vyššího párového pořadí</t>
        </r>
      </text>
    </comment>
    <comment ref="AB25" authorId="0" shapeId="0" xr:uid="{A3E1C790-E925-4C90-AB68-B38CDB8EFC0B}">
      <text>
        <r>
          <rPr>
            <b/>
            <sz val="8"/>
            <color indexed="81"/>
            <rFont val="Tahoma"/>
            <family val="2"/>
            <charset val="238"/>
          </rPr>
          <t>pořadí utkání
nižšího párového pořadí</t>
        </r>
      </text>
    </comment>
    <comment ref="AC25" authorId="0" shapeId="0" xr:uid="{B8AD0B2E-CF28-4533-BFD7-483F1D99A784}">
      <text>
        <r>
          <rPr>
            <b/>
            <sz val="8"/>
            <color indexed="81"/>
            <rFont val="Tahoma"/>
            <family val="2"/>
            <charset val="238"/>
          </rPr>
          <t>3. řádek
trojitého pořadí</t>
        </r>
      </text>
    </comment>
    <comment ref="Y26" authorId="0" shapeId="0" xr:uid="{13E02429-B197-4A25-8D92-E9BD2122CB7D}">
      <text>
        <r>
          <rPr>
            <b/>
            <sz val="8"/>
            <color indexed="81"/>
            <rFont val="Tahoma"/>
            <family val="2"/>
            <charset val="238"/>
          </rPr>
          <t>pořadí
utkání</t>
        </r>
      </text>
    </comment>
    <comment ref="AA26" authorId="0" shapeId="0" xr:uid="{42CCDBFF-BE9F-415B-8E3B-8BD25721C0D0}">
      <text>
        <r>
          <rPr>
            <b/>
            <sz val="8"/>
            <color indexed="81"/>
            <rFont val="Tahoma"/>
            <family val="2"/>
            <charset val="238"/>
          </rPr>
          <t>řádek
lepšího družstva
vyššího párového pořadí</t>
        </r>
      </text>
    </comment>
    <comment ref="AB26" authorId="0" shapeId="0" xr:uid="{20EF9F6E-15BE-4CEB-B4D0-7458C0B84A8C}">
      <text>
        <r>
          <rPr>
            <b/>
            <sz val="8"/>
            <color indexed="81"/>
            <rFont val="Tahoma"/>
            <family val="2"/>
            <charset val="238"/>
          </rPr>
          <t>řádek
lepšího družstva
nižšího párového pořadí</t>
        </r>
      </text>
    </comment>
    <comment ref="AC26" authorId="0" shapeId="0" xr:uid="{B081B722-0B06-4D47-8111-796E29F1F648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D26" authorId="0" shapeId="0" xr:uid="{A51C4530-51E4-4E06-A69C-12DA12F2E181}">
      <text>
        <r>
          <rPr>
            <b/>
            <sz val="8"/>
            <color indexed="81"/>
            <rFont val="Tahoma"/>
            <family val="2"/>
            <charset val="238"/>
          </rPr>
          <t>číslo 1. utkání
z minitabulky</t>
        </r>
      </text>
    </comment>
    <comment ref="Y27" authorId="0" shapeId="0" xr:uid="{35226BD5-83C0-4EC0-8151-092C1F443A82}">
      <text>
        <r>
          <rPr>
            <b/>
            <sz val="8"/>
            <color indexed="81"/>
            <rFont val="Tahoma"/>
            <family val="2"/>
            <charset val="238"/>
          </rPr>
          <t>řádek
lepšího družstva</t>
        </r>
      </text>
    </comment>
    <comment ref="AC27" authorId="0" shapeId="0" xr:uid="{7063EC0D-7C52-4951-A2E3-445770D717AA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D27" authorId="0" shapeId="0" xr:uid="{4FBEA052-9676-4118-9D72-2B8DF56BCD00}">
      <text>
        <r>
          <rPr>
            <b/>
            <sz val="8"/>
            <color indexed="81"/>
            <rFont val="Tahoma"/>
            <family val="2"/>
            <charset val="238"/>
          </rPr>
          <t>číslo 2. utkání
z minitabulky</t>
        </r>
      </text>
    </comment>
    <comment ref="AC28" authorId="0" shapeId="0" xr:uid="{FBEEF470-837D-4801-ACA1-FD6AE152D85F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D28" authorId="0" shapeId="0" xr:uid="{5B82BE7B-59EA-41F8-8CE9-EDA067FFB478}">
      <text>
        <r>
          <rPr>
            <b/>
            <sz val="8"/>
            <color indexed="81"/>
            <rFont val="Tahoma"/>
            <family val="2"/>
            <charset val="238"/>
          </rPr>
          <t>číslo 3. utkání
z minitabulky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Šebesta</author>
  </authors>
  <commentList>
    <comment ref="N4" authorId="0" shapeId="0" xr:uid="{8241A9E7-A306-4AEA-AC3B-C2AEA996F366}">
      <text>
        <r>
          <rPr>
            <b/>
            <sz val="8"/>
            <color indexed="81"/>
            <rFont val="Tahoma"/>
            <family val="2"/>
            <charset val="238"/>
          </rPr>
          <t>zadej
bodování</t>
        </r>
      </text>
    </comment>
    <comment ref="Y28" authorId="0" shapeId="0" xr:uid="{49EA355D-BBAC-41EB-A9F1-52A4C4A3BA49}">
      <text>
        <r>
          <rPr>
            <b/>
            <sz val="8"/>
            <color indexed="81"/>
            <rFont val="Tahoma"/>
            <family val="2"/>
            <charset val="238"/>
          </rPr>
          <t>součet
pořadí</t>
        </r>
      </text>
    </comment>
    <comment ref="Z28" authorId="0" shapeId="0" xr:uid="{5F5573BF-2B5D-4A7A-85F9-92BC4F9A9349}">
      <text>
        <r>
          <rPr>
            <b/>
            <sz val="8"/>
            <color indexed="81"/>
            <rFont val="Tahoma"/>
            <family val="2"/>
            <charset val="238"/>
          </rPr>
          <t>párové
pořadí</t>
        </r>
      </text>
    </comment>
    <comment ref="AB28" authorId="0" shapeId="0" xr:uid="{85D70707-FE2D-4606-88C1-AB63EA066FBF}">
      <text>
        <r>
          <rPr>
            <b/>
            <sz val="8"/>
            <color indexed="81"/>
            <rFont val="Tahoma"/>
            <family val="2"/>
            <charset val="238"/>
          </rPr>
          <t>počet
1. pořadí</t>
        </r>
      </text>
    </comment>
    <comment ref="AC28" authorId="0" shapeId="0" xr:uid="{3D19EC10-81C9-4F9A-B27B-4B0AA1E03C4C}">
      <text>
        <r>
          <rPr>
            <b/>
            <sz val="8"/>
            <color indexed="81"/>
            <rFont val="Tahoma"/>
            <family val="2"/>
            <charset val="238"/>
          </rPr>
          <t>1. párové
pořadí</t>
        </r>
      </text>
    </comment>
    <comment ref="AD28" authorId="0" shapeId="0" xr:uid="{0B86E39D-8B09-47E2-BE57-1C1DF34C9270}">
      <text>
        <r>
          <rPr>
            <b/>
            <sz val="8"/>
            <color indexed="81"/>
            <rFont val="Tahoma"/>
            <family val="2"/>
            <charset val="238"/>
          </rPr>
          <t>trojité
pořadí</t>
        </r>
      </text>
    </comment>
    <comment ref="AF28" authorId="0" shapeId="0" xr:uid="{AE9594F8-31A4-406C-AEC6-D6ADC4E38DEE}">
      <text>
        <r>
          <rPr>
            <b/>
            <sz val="8"/>
            <color indexed="81"/>
            <rFont val="Tahoma"/>
            <family val="2"/>
            <charset val="238"/>
          </rPr>
          <t>trojité
pořadí</t>
        </r>
      </text>
    </comment>
    <comment ref="AG28" authorId="0" shapeId="0" xr:uid="{22085F5B-16DE-492C-BFFC-DC46F03BC7FC}">
      <text>
        <r>
          <rPr>
            <b/>
            <sz val="8"/>
            <color indexed="81"/>
            <rFont val="Tahoma"/>
            <family val="2"/>
            <charset val="238"/>
          </rPr>
          <t>párové
pořadí</t>
        </r>
      </text>
    </comment>
    <comment ref="AH28" authorId="0" shapeId="0" xr:uid="{F5E7152B-0D66-4F50-A9D8-0041993888AB}">
      <text>
        <r>
          <rPr>
            <b/>
            <sz val="8"/>
            <color indexed="81"/>
            <rFont val="Tahoma"/>
            <family val="2"/>
            <charset val="238"/>
          </rPr>
          <t>čtverné
pořadí</t>
        </r>
      </text>
    </comment>
    <comment ref="Z29" authorId="0" shapeId="0" xr:uid="{EF5D4560-7FED-4C55-A9B5-C53318E5B960}">
      <text>
        <r>
          <rPr>
            <b/>
            <sz val="8"/>
            <color indexed="81"/>
            <rFont val="Tahoma"/>
            <family val="2"/>
            <charset val="238"/>
          </rPr>
          <t>řádek
1. párového</t>
        </r>
      </text>
    </comment>
    <comment ref="AB29" authorId="0" shapeId="0" xr:uid="{A8C9DC03-10BA-4C07-883F-ACA85B776DE4}">
      <text>
        <r>
          <rPr>
            <b/>
            <sz val="8"/>
            <color indexed="81"/>
            <rFont val="Tahoma"/>
            <family val="2"/>
            <charset val="238"/>
          </rPr>
          <t>počet
2. pořadí</t>
        </r>
      </text>
    </comment>
    <comment ref="AC29" authorId="0" shapeId="0" xr:uid="{7DBAF972-711B-4F9A-B972-A451A14F7F4C}">
      <text>
        <r>
          <rPr>
            <b/>
            <sz val="8"/>
            <color indexed="81"/>
            <rFont val="Tahoma"/>
            <family val="2"/>
            <charset val="238"/>
          </rPr>
          <t>2. párové
pořadí</t>
        </r>
      </text>
    </comment>
    <comment ref="AD29" authorId="0" shapeId="0" xr:uid="{DE32A873-A286-428C-8136-9DD71CA69C24}">
      <text>
        <r>
          <rPr>
            <b/>
            <sz val="8"/>
            <color indexed="81"/>
            <rFont val="Tahoma"/>
            <family val="2"/>
            <charset val="238"/>
          </rPr>
          <t>1. řádek
trojitého pořadí</t>
        </r>
      </text>
    </comment>
    <comment ref="AF29" authorId="0" shapeId="0" xr:uid="{FA65C7A6-7F5B-4B2A-9260-EECA67C1730A}">
      <text>
        <r>
          <rPr>
            <b/>
            <sz val="8"/>
            <color indexed="81"/>
            <rFont val="Tahoma"/>
            <family val="2"/>
            <charset val="238"/>
          </rPr>
          <t>1. řádek
trojitého pořadí</t>
        </r>
      </text>
    </comment>
    <comment ref="AG29" authorId="0" shapeId="0" xr:uid="{97E6C1A1-F273-45BB-BCFA-B759DCEC8265}">
      <text>
        <r>
          <rPr>
            <b/>
            <sz val="8"/>
            <color indexed="81"/>
            <rFont val="Tahoma"/>
            <family val="2"/>
            <charset val="238"/>
          </rPr>
          <t>1. řádek
párového pořadí</t>
        </r>
      </text>
    </comment>
    <comment ref="AH29" authorId="0" shapeId="0" xr:uid="{96CE3367-61A4-48DF-A34A-35EFA8BD4B72}">
      <text>
        <r>
          <rPr>
            <b/>
            <sz val="8"/>
            <color indexed="81"/>
            <rFont val="Tahoma"/>
            <family val="2"/>
            <charset val="238"/>
          </rPr>
          <t>1. řádek
čtverného pořadí</t>
        </r>
      </text>
    </comment>
    <comment ref="Z30" authorId="0" shapeId="0" xr:uid="{7A149DE1-D6D6-4AD9-8DB6-0736B20614B7}">
      <text>
        <r>
          <rPr>
            <b/>
            <sz val="8"/>
            <color indexed="81"/>
            <rFont val="Tahoma"/>
            <family val="2"/>
            <charset val="238"/>
          </rPr>
          <t>řádek
2. párového</t>
        </r>
      </text>
    </comment>
    <comment ref="AB30" authorId="0" shapeId="0" xr:uid="{C07F8A45-E586-4B5A-9897-7C092FD853BF}">
      <text>
        <r>
          <rPr>
            <b/>
            <sz val="8"/>
            <color indexed="81"/>
            <rFont val="Tahoma"/>
            <family val="2"/>
            <charset val="238"/>
          </rPr>
          <t>počet
3. pořadí</t>
        </r>
      </text>
    </comment>
    <comment ref="AD30" authorId="0" shapeId="0" xr:uid="{A09C8A80-B805-43DA-97E6-5BE0562D7DE1}">
      <text>
        <r>
          <rPr>
            <b/>
            <sz val="8"/>
            <color indexed="81"/>
            <rFont val="Tahoma"/>
            <family val="2"/>
            <charset val="238"/>
          </rPr>
          <t>2. řádek
trojitého pořadí</t>
        </r>
      </text>
    </comment>
    <comment ref="AF30" authorId="0" shapeId="0" xr:uid="{434D3D28-9549-45F9-9505-753F667A494B}">
      <text>
        <r>
          <rPr>
            <b/>
            <sz val="8"/>
            <color indexed="81"/>
            <rFont val="Tahoma"/>
            <family val="2"/>
            <charset val="238"/>
          </rPr>
          <t>2. řádek
trojitého pořadí</t>
        </r>
      </text>
    </comment>
    <comment ref="AH30" authorId="0" shapeId="0" xr:uid="{1A59B3E5-6C43-4B35-8A6A-7E522BEAD1E9}">
      <text>
        <r>
          <rPr>
            <b/>
            <sz val="8"/>
            <color indexed="81"/>
            <rFont val="Tahoma"/>
            <family val="2"/>
            <charset val="238"/>
          </rPr>
          <t>2. řádek
čtverného pořadí</t>
        </r>
      </text>
    </comment>
    <comment ref="Z31" authorId="0" shapeId="0" xr:uid="{1C66358F-F10E-4A8D-93A5-41AFE73E1231}">
      <text>
        <r>
          <rPr>
            <b/>
            <sz val="8"/>
            <color indexed="81"/>
            <rFont val="Tahoma"/>
            <family val="2"/>
            <charset val="238"/>
          </rPr>
          <t>soupeři
(utkání)</t>
        </r>
      </text>
    </comment>
    <comment ref="AB31" authorId="0" shapeId="0" xr:uid="{A5D57E60-DAC4-4B3B-A7BB-01B5590FB1A3}">
      <text>
        <r>
          <rPr>
            <b/>
            <sz val="8"/>
            <color indexed="81"/>
            <rFont val="Tahoma"/>
            <family val="2"/>
            <charset val="238"/>
          </rPr>
          <t>počet
4. pořadí</t>
        </r>
      </text>
    </comment>
    <comment ref="AD31" authorId="0" shapeId="0" xr:uid="{AD56D32D-375C-4EE6-B3C8-C4738A6B27EB}">
      <text>
        <r>
          <rPr>
            <b/>
            <sz val="8"/>
            <color indexed="81"/>
            <rFont val="Tahoma"/>
            <family val="2"/>
            <charset val="238"/>
          </rPr>
          <t>3. řádek
trojitého pořadí</t>
        </r>
      </text>
    </comment>
    <comment ref="AF31" authorId="0" shapeId="0" xr:uid="{03C1B90B-B91D-428F-BE1A-4766501AC287}">
      <text>
        <r>
          <rPr>
            <b/>
            <sz val="8"/>
            <color indexed="81"/>
            <rFont val="Tahoma"/>
            <family val="2"/>
            <charset val="238"/>
          </rPr>
          <t>3. řádek
trojitého pořadí</t>
        </r>
      </text>
    </comment>
    <comment ref="AH31" authorId="0" shapeId="0" xr:uid="{76216A9F-8414-4791-B980-413B96ADE270}">
      <text>
        <r>
          <rPr>
            <b/>
            <sz val="8"/>
            <color indexed="81"/>
            <rFont val="Tahoma"/>
            <family val="2"/>
            <charset val="238"/>
          </rPr>
          <t>3. řádek
čtverného pořadí</t>
        </r>
      </text>
    </comment>
    <comment ref="Z32" authorId="0" shapeId="0" xr:uid="{CF4E147A-A7D0-401D-86F1-9F01168C24C2}">
      <text>
        <r>
          <rPr>
            <b/>
            <sz val="8"/>
            <color indexed="81"/>
            <rFont val="Tahoma"/>
            <family val="2"/>
            <charset val="238"/>
          </rPr>
          <t>pořadí
utkání</t>
        </r>
      </text>
    </comment>
    <comment ref="AB32" authorId="0" shapeId="0" xr:uid="{EE4E088E-E2FC-4325-9F68-0788E08B76DD}">
      <text>
        <r>
          <rPr>
            <b/>
            <sz val="8"/>
            <color indexed="81"/>
            <rFont val="Tahoma"/>
            <family val="2"/>
            <charset val="238"/>
          </rPr>
          <t>1. řádek vyššího
párového pořadí</t>
        </r>
      </text>
    </comment>
    <comment ref="AC32" authorId="0" shapeId="0" xr:uid="{EAC6EEBC-C2D9-40DA-9A1A-94B3E8557589}">
      <text>
        <r>
          <rPr>
            <b/>
            <sz val="8"/>
            <color indexed="81"/>
            <rFont val="Tahoma"/>
            <family val="2"/>
            <charset val="238"/>
          </rPr>
          <t>1. řádek nižšího
párového pořadí</t>
        </r>
      </text>
    </comment>
    <comment ref="AD32" authorId="0" shapeId="0" xr:uid="{394BE826-72AA-4F32-8C0B-5F023EA7F42B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E32" authorId="0" shapeId="0" xr:uid="{4E697A9C-4F28-476B-92CB-EB97BE96E2BD}">
      <text>
        <r>
          <rPr>
            <b/>
            <sz val="8"/>
            <color indexed="81"/>
            <rFont val="Tahoma"/>
            <family val="2"/>
            <charset val="238"/>
          </rPr>
          <t>číslo 1. utkání
z minitabulky</t>
        </r>
      </text>
    </comment>
    <comment ref="AF32" authorId="0" shapeId="0" xr:uid="{7306ABBA-2882-4F95-85FF-0B422AE6F7E3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G32" authorId="0" shapeId="0" xr:uid="{F3260107-F72D-406C-801B-768ED1399960}">
      <text>
        <r>
          <rPr>
            <b/>
            <sz val="8"/>
            <color indexed="81"/>
            <rFont val="Tahoma"/>
            <family val="2"/>
            <charset val="238"/>
          </rPr>
          <t>číslo 1. utkání
z minitabulky</t>
        </r>
      </text>
    </comment>
    <comment ref="AH32" authorId="0" shapeId="0" xr:uid="{BEEB363A-985F-4359-9D89-4C06AB0A562F}">
      <text>
        <r>
          <rPr>
            <b/>
            <sz val="8"/>
            <color indexed="81"/>
            <rFont val="Tahoma"/>
            <family val="2"/>
            <charset val="238"/>
          </rPr>
          <t>4. řádek
čtverného pořadí</t>
        </r>
      </text>
    </comment>
    <comment ref="Z33" authorId="0" shapeId="0" xr:uid="{7EED5B06-D090-46F2-A689-9CB743531122}">
      <text>
        <r>
          <rPr>
            <b/>
            <sz val="8"/>
            <color indexed="81"/>
            <rFont val="Tahoma"/>
            <family val="2"/>
            <charset val="238"/>
          </rPr>
          <t>řádek
lepšího družstva</t>
        </r>
      </text>
    </comment>
    <comment ref="AB33" authorId="0" shapeId="0" xr:uid="{6DF005A6-2530-480F-BE23-89214D635938}">
      <text>
        <r>
          <rPr>
            <b/>
            <sz val="8"/>
            <color indexed="81"/>
            <rFont val="Tahoma"/>
            <family val="2"/>
            <charset val="238"/>
          </rPr>
          <t>2. řádek vyššího
párového pořadí</t>
        </r>
      </text>
    </comment>
    <comment ref="AC33" authorId="0" shapeId="0" xr:uid="{0829BBD3-4D2C-4B6A-A4F0-06A1C8130EC3}">
      <text>
        <r>
          <rPr>
            <b/>
            <sz val="8"/>
            <color indexed="81"/>
            <rFont val="Tahoma"/>
            <family val="2"/>
            <charset val="238"/>
          </rPr>
          <t>2. řádek nižšího
párového pořadí</t>
        </r>
      </text>
    </comment>
    <comment ref="AD33" authorId="0" shapeId="0" xr:uid="{019F7B86-7970-4F9E-B32E-C49B7C3246B7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E33" authorId="0" shapeId="0" xr:uid="{47FEC128-2C30-4DBD-A42C-0266A0B13886}">
      <text>
        <r>
          <rPr>
            <b/>
            <sz val="8"/>
            <color indexed="81"/>
            <rFont val="Tahoma"/>
            <family val="2"/>
            <charset val="238"/>
          </rPr>
          <t>číslo 2. utkání
z minitabulky</t>
        </r>
      </text>
    </comment>
    <comment ref="AF33" authorId="0" shapeId="0" xr:uid="{6BD2309B-8B10-4184-9633-4A43E4FE59D9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G33" authorId="0" shapeId="0" xr:uid="{E98710C5-C307-47B2-8FBB-36BD8F19ACBC}">
      <text>
        <r>
          <rPr>
            <b/>
            <sz val="8"/>
            <color indexed="81"/>
            <rFont val="Tahoma"/>
            <family val="2"/>
            <charset val="238"/>
          </rPr>
          <t>číslo 2. utkání
z minitabulky</t>
        </r>
      </text>
    </comment>
    <comment ref="AH33" authorId="0" shapeId="0" xr:uid="{85702581-48EA-4D77-A7B2-22925E6DE29A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I33" authorId="0" shapeId="0" xr:uid="{0F52B8A3-2B43-494F-818D-C7E1D290C4C7}">
      <text>
        <r>
          <rPr>
            <b/>
            <sz val="8"/>
            <color indexed="81"/>
            <rFont val="Tahoma"/>
            <family val="2"/>
            <charset val="238"/>
          </rPr>
          <t>číslo 1. utkání
z minitabulky</t>
        </r>
      </text>
    </comment>
    <comment ref="AB34" authorId="0" shapeId="0" xr:uid="{4EC48F8E-96BF-4CCC-AE73-CE9C8DD0AECD}">
      <text>
        <r>
          <rPr>
            <b/>
            <sz val="8"/>
            <color indexed="81"/>
            <rFont val="Tahoma"/>
            <family val="2"/>
            <charset val="238"/>
          </rPr>
          <t>soupeři (utkání)
vyššího párového pořadí</t>
        </r>
      </text>
    </comment>
    <comment ref="AC34" authorId="0" shapeId="0" xr:uid="{1125E440-536D-4837-9A67-EBF580F34638}">
      <text>
        <r>
          <rPr>
            <b/>
            <sz val="8"/>
            <color indexed="81"/>
            <rFont val="Tahoma"/>
            <family val="2"/>
            <charset val="238"/>
          </rPr>
          <t>soupeři (utkání)
nižšího párového pořadí</t>
        </r>
      </text>
    </comment>
    <comment ref="AD34" authorId="0" shapeId="0" xr:uid="{556D8256-FDED-4CE7-B2E9-CCA5F189B78A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E34" authorId="0" shapeId="0" xr:uid="{68B20582-6250-402E-BC90-605D27817598}">
      <text>
        <r>
          <rPr>
            <b/>
            <sz val="8"/>
            <color indexed="81"/>
            <rFont val="Tahoma"/>
            <family val="2"/>
            <charset val="238"/>
          </rPr>
          <t>číslo 3. utkání
z minitabulky</t>
        </r>
      </text>
    </comment>
    <comment ref="AF34" authorId="0" shapeId="0" xr:uid="{26C82C0E-80BC-4056-BBD5-127CF549FB0E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G34" authorId="0" shapeId="0" xr:uid="{C96DB1C0-DE13-46A9-BF29-629140F6F444}">
      <text>
        <r>
          <rPr>
            <b/>
            <sz val="8"/>
            <color indexed="81"/>
            <rFont val="Tahoma"/>
            <family val="2"/>
            <charset val="238"/>
          </rPr>
          <t>číslo 3. utkání
z minitabulky</t>
        </r>
      </text>
    </comment>
    <comment ref="AH34" authorId="0" shapeId="0" xr:uid="{1BB0DE05-2EF3-4719-9055-B26E15DD71F1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I34" authorId="0" shapeId="0" xr:uid="{33AAF2FD-2D28-4077-BB01-EB21ABA589CE}">
      <text>
        <r>
          <rPr>
            <b/>
            <sz val="8"/>
            <color indexed="81"/>
            <rFont val="Tahoma"/>
            <family val="2"/>
            <charset val="238"/>
          </rPr>
          <t>číslo 2. utkání
z minitabulky</t>
        </r>
      </text>
    </comment>
    <comment ref="AB35" authorId="0" shapeId="0" xr:uid="{6E5D62CF-1595-41DA-A375-46A9F2334F51}">
      <text>
        <r>
          <rPr>
            <b/>
            <sz val="8"/>
            <color indexed="81"/>
            <rFont val="Tahoma"/>
            <family val="2"/>
            <charset val="238"/>
          </rPr>
          <t>pořadí utkání
vyššího párového pořadí</t>
        </r>
      </text>
    </comment>
    <comment ref="AC35" authorId="0" shapeId="0" xr:uid="{54A12779-6C56-462C-8C56-CF54B70CBFA3}">
      <text>
        <r>
          <rPr>
            <b/>
            <sz val="8"/>
            <color indexed="81"/>
            <rFont val="Tahoma"/>
            <family val="2"/>
            <charset val="238"/>
          </rPr>
          <t>pořadí utkání
nižšího párového pořadí</t>
        </r>
      </text>
    </comment>
    <comment ref="AF35" authorId="0" shapeId="0" xr:uid="{BC8834AD-CE60-46AA-9111-119C477487B0}">
      <text>
        <r>
          <rPr>
            <b/>
            <sz val="8"/>
            <color indexed="81"/>
            <rFont val="Tahoma"/>
            <family val="2"/>
            <charset val="238"/>
          </rPr>
          <t>soupeři (utkání)
párového pořadí</t>
        </r>
      </text>
    </comment>
    <comment ref="AG35" authorId="0" shapeId="0" xr:uid="{284C63A4-5128-4708-863F-8020E52BBADF}">
      <text>
        <r>
          <rPr>
            <b/>
            <sz val="8"/>
            <color indexed="81"/>
            <rFont val="Tahoma"/>
            <family val="2"/>
            <charset val="238"/>
          </rPr>
          <t>pořadí utkání
párového pořadí</t>
        </r>
      </text>
    </comment>
    <comment ref="AH35" authorId="0" shapeId="0" xr:uid="{89024AA5-09E4-4CA9-9F1A-EA7FEC88F964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I35" authorId="0" shapeId="0" xr:uid="{3F41B9A7-9455-409A-897F-CFC5BB4E1CF6}">
      <text>
        <r>
          <rPr>
            <b/>
            <sz val="8"/>
            <color indexed="81"/>
            <rFont val="Tahoma"/>
            <family val="2"/>
            <charset val="238"/>
          </rPr>
          <t>číslo 3. utkání
z minitabulky</t>
        </r>
      </text>
    </comment>
    <comment ref="AB36" authorId="0" shapeId="0" xr:uid="{9CAF900F-6A0E-47B5-9553-A2EDC118E2DD}">
      <text>
        <r>
          <rPr>
            <b/>
            <sz val="8"/>
            <color indexed="81"/>
            <rFont val="Tahoma"/>
            <family val="2"/>
            <charset val="238"/>
          </rPr>
          <t>řádek
lepšího družstva
vyššího párového pořadí</t>
        </r>
      </text>
    </comment>
    <comment ref="AC36" authorId="0" shapeId="0" xr:uid="{AECC6712-286C-4553-80CF-42D2874685B1}">
      <text>
        <r>
          <rPr>
            <b/>
            <sz val="8"/>
            <color indexed="81"/>
            <rFont val="Tahoma"/>
            <family val="2"/>
            <charset val="238"/>
          </rPr>
          <t>řádek
lepšího družstva
vyššího párového pořadí</t>
        </r>
      </text>
    </comment>
    <comment ref="AG36" authorId="0" shapeId="0" xr:uid="{9088D0C8-47FE-441B-BD6C-B3AF153ACE6A}">
      <text>
        <r>
          <rPr>
            <b/>
            <sz val="8"/>
            <color indexed="81"/>
            <rFont val="Tahoma"/>
            <family val="2"/>
            <charset val="238"/>
          </rPr>
          <t>řádek
lepšího družstva
párového pořadí</t>
        </r>
      </text>
    </comment>
    <comment ref="AH36" authorId="0" shapeId="0" xr:uid="{0BF5AB36-2904-45BA-94C0-7C46233A0DEE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I36" authorId="0" shapeId="0" xr:uid="{2EE2BEC5-524E-47D6-8652-EA3C14F1DA9E}">
      <text>
        <r>
          <rPr>
            <b/>
            <sz val="8"/>
            <color indexed="81"/>
            <rFont val="Tahoma"/>
            <family val="2"/>
            <charset val="238"/>
          </rPr>
          <t>číslo 4. utkání
z minitabulky</t>
        </r>
      </text>
    </comment>
    <comment ref="AH37" authorId="0" shapeId="0" xr:uid="{368A914A-9B3D-4233-A7FC-9E7B4B1BBD09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I37" authorId="0" shapeId="0" xr:uid="{EC9CDC24-EFCD-410D-90B8-ADB56187F761}">
      <text>
        <r>
          <rPr>
            <b/>
            <sz val="8"/>
            <color indexed="81"/>
            <rFont val="Tahoma"/>
            <family val="2"/>
            <charset val="238"/>
          </rPr>
          <t>číslo 5. utkání
z minitabulky</t>
        </r>
      </text>
    </comment>
    <comment ref="AH38" authorId="0" shapeId="0" xr:uid="{5AB4F275-112E-40F7-BDF7-CB80CF6DA00B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I38" authorId="0" shapeId="0" xr:uid="{536DA332-1E65-44D0-A78F-968A27D9909C}">
      <text>
        <r>
          <rPr>
            <b/>
            <sz val="8"/>
            <color indexed="81"/>
            <rFont val="Tahoma"/>
            <family val="2"/>
            <charset val="238"/>
          </rPr>
          <t>číslo 6. utkání
z minitabulky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Šebesta</author>
  </authors>
  <commentList>
    <comment ref="H4" authorId="0" shapeId="0" xr:uid="{B9D311C2-9EFC-423F-AC8E-25F2F534D1B9}">
      <text>
        <r>
          <rPr>
            <b/>
            <sz val="8"/>
            <color indexed="81"/>
            <rFont val="Tahoma"/>
            <family val="2"/>
            <charset val="238"/>
          </rPr>
          <t>zadej
název družstva</t>
        </r>
      </text>
    </comment>
    <comment ref="P4" authorId="0" shapeId="0" xr:uid="{87D04819-779B-4CF3-A5C6-23514B9F2908}">
      <text>
        <r>
          <rPr>
            <b/>
            <sz val="8"/>
            <color indexed="81"/>
            <rFont val="Tahoma"/>
            <family val="2"/>
            <charset val="238"/>
          </rPr>
          <t>zadej
bodování</t>
        </r>
      </text>
    </comment>
    <comment ref="N10" authorId="0" shapeId="0" xr:uid="{E21F9779-013C-4C5D-9EF8-E2400F32A3FC}">
      <text>
        <r>
          <rPr>
            <b/>
            <sz val="8"/>
            <color indexed="81"/>
            <rFont val="Tahoma"/>
            <family val="2"/>
            <charset val="238"/>
          </rPr>
          <t>zadej počet
vstřelených branek</t>
        </r>
      </text>
    </comment>
    <comment ref="P10" authorId="0" shapeId="0" xr:uid="{AAB436EE-E900-4EDC-8C88-7CC37DA19D48}">
      <text>
        <r>
          <rPr>
            <b/>
            <sz val="8"/>
            <color indexed="81"/>
            <rFont val="Tahoma"/>
            <family val="2"/>
            <charset val="238"/>
          </rPr>
          <t>zadej počet
obdržených branek</t>
        </r>
      </text>
    </comment>
    <comment ref="Y22" authorId="0" shapeId="0" xr:uid="{86FEE56B-1CC4-4C70-ABCE-D7F4851D0319}">
      <text>
        <r>
          <rPr>
            <b/>
            <sz val="8"/>
            <color indexed="81"/>
            <rFont val="Tahoma"/>
            <family val="2"/>
            <charset val="238"/>
          </rPr>
          <t>párové
pořadí</t>
        </r>
      </text>
    </comment>
    <comment ref="AA22" authorId="0" shapeId="0" xr:uid="{8C8AF198-FE4F-4BEE-AD66-3F76D50A98C6}">
      <text>
        <r>
          <rPr>
            <b/>
            <sz val="8"/>
            <color indexed="81"/>
            <rFont val="Tahoma"/>
            <family val="2"/>
            <charset val="238"/>
          </rPr>
          <t>1. řádek vyššího
párového pořadí</t>
        </r>
      </text>
    </comment>
    <comment ref="AB22" authorId="0" shapeId="0" xr:uid="{34C3E014-55CD-47F6-B5B3-8CF186ECE134}">
      <text>
        <r>
          <rPr>
            <b/>
            <sz val="8"/>
            <color indexed="81"/>
            <rFont val="Tahoma"/>
            <family val="2"/>
            <charset val="238"/>
          </rPr>
          <t>1. řádek vyššího
párového pořadí</t>
        </r>
      </text>
    </comment>
    <comment ref="AC22" authorId="0" shapeId="0" xr:uid="{F974AE39-6CFF-4AE1-9DFB-C9C0F3252623}">
      <text>
        <r>
          <rPr>
            <b/>
            <sz val="8"/>
            <color indexed="81"/>
            <rFont val="Tahoma"/>
            <family val="2"/>
            <charset val="238"/>
          </rPr>
          <t>trojité
pořadí</t>
        </r>
      </text>
    </comment>
    <comment ref="Y23" authorId="0" shapeId="0" xr:uid="{62DCA101-A16D-4E4D-9A5A-06AB7E111981}">
      <text>
        <r>
          <rPr>
            <b/>
            <sz val="8"/>
            <color indexed="81"/>
            <rFont val="Tahoma"/>
            <family val="2"/>
            <charset val="238"/>
          </rPr>
          <t>řádek
1. párového</t>
        </r>
      </text>
    </comment>
    <comment ref="AA23" authorId="0" shapeId="0" xr:uid="{714CA705-112C-4082-9FB4-30192D410C47}">
      <text>
        <r>
          <rPr>
            <b/>
            <sz val="8"/>
            <color indexed="81"/>
            <rFont val="Tahoma"/>
            <family val="2"/>
            <charset val="238"/>
          </rPr>
          <t>2. řádek vyššího
párového pořadí</t>
        </r>
      </text>
    </comment>
    <comment ref="AB23" authorId="0" shapeId="0" xr:uid="{9BF69AAD-6E57-41CA-B338-710F40008219}">
      <text>
        <r>
          <rPr>
            <b/>
            <sz val="8"/>
            <color indexed="81"/>
            <rFont val="Tahoma"/>
            <family val="2"/>
            <charset val="238"/>
          </rPr>
          <t>2. řádek vyššího
párového pořadí</t>
        </r>
      </text>
    </comment>
    <comment ref="AC23" authorId="0" shapeId="0" xr:uid="{92A7FC7B-BB17-44C5-96C7-DF5A9A3B2652}">
      <text>
        <r>
          <rPr>
            <b/>
            <sz val="8"/>
            <color indexed="81"/>
            <rFont val="Tahoma"/>
            <family val="2"/>
            <charset val="238"/>
          </rPr>
          <t>1. řádek
trojitého pořadí</t>
        </r>
      </text>
    </comment>
    <comment ref="Y24" authorId="0" shapeId="0" xr:uid="{093C5FAD-3FF4-4299-B90F-47ABB206E99E}">
      <text>
        <r>
          <rPr>
            <b/>
            <sz val="8"/>
            <color indexed="81"/>
            <rFont val="Tahoma"/>
            <family val="2"/>
            <charset val="238"/>
          </rPr>
          <t>řádek
2. párového</t>
        </r>
      </text>
    </comment>
    <comment ref="AA24" authorId="0" shapeId="0" xr:uid="{2087DA49-D957-4114-A898-C910A4675815}">
      <text>
        <r>
          <rPr>
            <b/>
            <sz val="8"/>
            <color indexed="81"/>
            <rFont val="Tahoma"/>
            <family val="2"/>
            <charset val="238"/>
          </rPr>
          <t>soupeři (utkání)
vyššího párového pořadí</t>
        </r>
      </text>
    </comment>
    <comment ref="AB24" authorId="0" shapeId="0" xr:uid="{AE07AF75-8E61-4404-86DB-63A15414F70D}">
      <text>
        <r>
          <rPr>
            <b/>
            <sz val="8"/>
            <color indexed="81"/>
            <rFont val="Tahoma"/>
            <family val="2"/>
            <charset val="238"/>
          </rPr>
          <t>soupeři (utkání)
vyššího párového pořadí</t>
        </r>
      </text>
    </comment>
    <comment ref="AC24" authorId="0" shapeId="0" xr:uid="{567AF51F-E22D-4580-9D5B-B3961A2106BE}">
      <text>
        <r>
          <rPr>
            <b/>
            <sz val="8"/>
            <color indexed="81"/>
            <rFont val="Tahoma"/>
            <family val="2"/>
            <charset val="238"/>
          </rPr>
          <t>2. řádek
trojitého pořadí</t>
        </r>
      </text>
    </comment>
    <comment ref="Y25" authorId="0" shapeId="0" xr:uid="{30C959E2-C708-486B-A4DF-2AA6B1D6AA37}">
      <text>
        <r>
          <rPr>
            <b/>
            <sz val="8"/>
            <color indexed="81"/>
            <rFont val="Tahoma"/>
            <family val="2"/>
            <charset val="238"/>
          </rPr>
          <t>soupeři
(utkání)</t>
        </r>
      </text>
    </comment>
    <comment ref="AA25" authorId="0" shapeId="0" xr:uid="{39CE521E-4719-4D97-A723-B8172B762533}">
      <text>
        <r>
          <rPr>
            <b/>
            <sz val="8"/>
            <color indexed="81"/>
            <rFont val="Tahoma"/>
            <family val="2"/>
            <charset val="238"/>
          </rPr>
          <t>pořadí utkání
vyššího párového pořadí</t>
        </r>
      </text>
    </comment>
    <comment ref="AB25" authorId="0" shapeId="0" xr:uid="{C6FD111B-2479-4D55-B2F6-C929E8A82784}">
      <text>
        <r>
          <rPr>
            <b/>
            <sz val="8"/>
            <color indexed="81"/>
            <rFont val="Tahoma"/>
            <family val="2"/>
            <charset val="238"/>
          </rPr>
          <t>pořadí utkání
nižšího párového pořadí</t>
        </r>
      </text>
    </comment>
    <comment ref="AC25" authorId="0" shapeId="0" xr:uid="{24B92F46-26A9-4D22-89DA-F23B08DC97F1}">
      <text>
        <r>
          <rPr>
            <b/>
            <sz val="8"/>
            <color indexed="81"/>
            <rFont val="Tahoma"/>
            <family val="2"/>
            <charset val="238"/>
          </rPr>
          <t>3. řádek
trojitého pořadí</t>
        </r>
      </text>
    </comment>
    <comment ref="Y26" authorId="0" shapeId="0" xr:uid="{2193576F-B7ED-4223-885D-46A999F8043F}">
      <text>
        <r>
          <rPr>
            <b/>
            <sz val="8"/>
            <color indexed="81"/>
            <rFont val="Tahoma"/>
            <family val="2"/>
            <charset val="238"/>
          </rPr>
          <t>pořadí
utkání</t>
        </r>
      </text>
    </comment>
    <comment ref="AA26" authorId="0" shapeId="0" xr:uid="{343AC785-454C-4AC1-9D9F-C0E46FCF8C4B}">
      <text>
        <r>
          <rPr>
            <b/>
            <sz val="8"/>
            <color indexed="81"/>
            <rFont val="Tahoma"/>
            <family val="2"/>
            <charset val="238"/>
          </rPr>
          <t>řádek
lepšího družstva
vyššího párového pořadí</t>
        </r>
      </text>
    </comment>
    <comment ref="AB26" authorId="0" shapeId="0" xr:uid="{5D53DF31-BCF7-4EA3-9DF9-6BF78F31CF4E}">
      <text>
        <r>
          <rPr>
            <b/>
            <sz val="8"/>
            <color indexed="81"/>
            <rFont val="Tahoma"/>
            <family val="2"/>
            <charset val="238"/>
          </rPr>
          <t>řádek
lepšího družstva
nižšího párového pořadí</t>
        </r>
      </text>
    </comment>
    <comment ref="AC26" authorId="0" shapeId="0" xr:uid="{CA2963A9-6F77-4410-9685-821662CD6DBA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D26" authorId="0" shapeId="0" xr:uid="{1C231BAF-AD31-4963-B58A-7EA2CCC28056}">
      <text>
        <r>
          <rPr>
            <b/>
            <sz val="8"/>
            <color indexed="81"/>
            <rFont val="Tahoma"/>
            <family val="2"/>
            <charset val="238"/>
          </rPr>
          <t>číslo 1. utkání
z minitabulky</t>
        </r>
      </text>
    </comment>
    <comment ref="Y27" authorId="0" shapeId="0" xr:uid="{D0407582-B190-42B3-B035-A9A7C5CDAE18}">
      <text>
        <r>
          <rPr>
            <b/>
            <sz val="8"/>
            <color indexed="81"/>
            <rFont val="Tahoma"/>
            <family val="2"/>
            <charset val="238"/>
          </rPr>
          <t>řádek
lepšího družstva</t>
        </r>
      </text>
    </comment>
    <comment ref="AC27" authorId="0" shapeId="0" xr:uid="{4D8E50AA-0B7C-4445-9E21-CEA3CD754A8B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D27" authorId="0" shapeId="0" xr:uid="{0AF6E1A3-0115-4C8E-BD14-483543053DE2}">
      <text>
        <r>
          <rPr>
            <b/>
            <sz val="8"/>
            <color indexed="81"/>
            <rFont val="Tahoma"/>
            <family val="2"/>
            <charset val="238"/>
          </rPr>
          <t>číslo 2. utkání
z minitabulky</t>
        </r>
      </text>
    </comment>
    <comment ref="AC28" authorId="0" shapeId="0" xr:uid="{0FAF99F9-B534-4744-8328-45D5B0A9F449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D28" authorId="0" shapeId="0" xr:uid="{878E8859-D7F0-4597-9F23-B095857BDBB9}">
      <text>
        <r>
          <rPr>
            <b/>
            <sz val="8"/>
            <color indexed="81"/>
            <rFont val="Tahoma"/>
            <family val="2"/>
            <charset val="238"/>
          </rPr>
          <t>číslo 3. utkání
z minitabulky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Šebesta</author>
  </authors>
  <commentList>
    <comment ref="N4" authorId="0" shapeId="0" xr:uid="{1DC605F1-E04C-4BEE-A3CD-8E5552B36842}">
      <text>
        <r>
          <rPr>
            <b/>
            <sz val="8"/>
            <color indexed="81"/>
            <rFont val="Tahoma"/>
            <family val="2"/>
            <charset val="238"/>
          </rPr>
          <t>zadej
bodování</t>
        </r>
      </text>
    </comment>
    <comment ref="Y28" authorId="0" shapeId="0" xr:uid="{EDA3EA98-7F48-4975-95F6-6A1D7C7B7261}">
      <text>
        <r>
          <rPr>
            <b/>
            <sz val="8"/>
            <color indexed="81"/>
            <rFont val="Tahoma"/>
            <family val="2"/>
            <charset val="238"/>
          </rPr>
          <t>součet
pořadí</t>
        </r>
      </text>
    </comment>
    <comment ref="Z28" authorId="0" shapeId="0" xr:uid="{3F2A0E94-6E30-4E0C-9AC5-746AEEC3A77E}">
      <text>
        <r>
          <rPr>
            <b/>
            <sz val="8"/>
            <color indexed="81"/>
            <rFont val="Tahoma"/>
            <family val="2"/>
            <charset val="238"/>
          </rPr>
          <t>párové
pořadí</t>
        </r>
      </text>
    </comment>
    <comment ref="AB28" authorId="0" shapeId="0" xr:uid="{F7438916-164D-4541-9FDC-D11274554E03}">
      <text>
        <r>
          <rPr>
            <b/>
            <sz val="8"/>
            <color indexed="81"/>
            <rFont val="Tahoma"/>
            <family val="2"/>
            <charset val="238"/>
          </rPr>
          <t>počet
1. pořadí</t>
        </r>
      </text>
    </comment>
    <comment ref="AC28" authorId="0" shapeId="0" xr:uid="{F83C5C99-68C0-4425-9C5B-494E13A36B01}">
      <text>
        <r>
          <rPr>
            <b/>
            <sz val="8"/>
            <color indexed="81"/>
            <rFont val="Tahoma"/>
            <family val="2"/>
            <charset val="238"/>
          </rPr>
          <t>1. párové
pořadí</t>
        </r>
      </text>
    </comment>
    <comment ref="AD28" authorId="0" shapeId="0" xr:uid="{0C34F1D6-3556-481B-8604-C47F966235CF}">
      <text>
        <r>
          <rPr>
            <b/>
            <sz val="8"/>
            <color indexed="81"/>
            <rFont val="Tahoma"/>
            <family val="2"/>
            <charset val="238"/>
          </rPr>
          <t>trojité
pořadí</t>
        </r>
      </text>
    </comment>
    <comment ref="AF28" authorId="0" shapeId="0" xr:uid="{D0D1FEE5-58B6-4CE8-B840-BD64B8C46DB0}">
      <text>
        <r>
          <rPr>
            <b/>
            <sz val="8"/>
            <color indexed="81"/>
            <rFont val="Tahoma"/>
            <family val="2"/>
            <charset val="238"/>
          </rPr>
          <t>trojité
pořadí</t>
        </r>
      </text>
    </comment>
    <comment ref="AG28" authorId="0" shapeId="0" xr:uid="{C9D4CE5B-4789-4BBF-9DC6-849CDB068CDD}">
      <text>
        <r>
          <rPr>
            <b/>
            <sz val="8"/>
            <color indexed="81"/>
            <rFont val="Tahoma"/>
            <family val="2"/>
            <charset val="238"/>
          </rPr>
          <t>párové
pořadí</t>
        </r>
      </text>
    </comment>
    <comment ref="AH28" authorId="0" shapeId="0" xr:uid="{96795A9C-AEA3-42BD-8B12-E3BADF38D709}">
      <text>
        <r>
          <rPr>
            <b/>
            <sz val="8"/>
            <color indexed="81"/>
            <rFont val="Tahoma"/>
            <family val="2"/>
            <charset val="238"/>
          </rPr>
          <t>čtverné
pořadí</t>
        </r>
      </text>
    </comment>
    <comment ref="Z29" authorId="0" shapeId="0" xr:uid="{5DA0BAE7-89F2-42A6-9E6F-CF5E4EC73A13}">
      <text>
        <r>
          <rPr>
            <b/>
            <sz val="8"/>
            <color indexed="81"/>
            <rFont val="Tahoma"/>
            <family val="2"/>
            <charset val="238"/>
          </rPr>
          <t>řádek
1. párového</t>
        </r>
      </text>
    </comment>
    <comment ref="AB29" authorId="0" shapeId="0" xr:uid="{90B9D25D-41A8-4248-9EDE-978ABEFCD6C8}">
      <text>
        <r>
          <rPr>
            <b/>
            <sz val="8"/>
            <color indexed="81"/>
            <rFont val="Tahoma"/>
            <family val="2"/>
            <charset val="238"/>
          </rPr>
          <t>počet
2. pořadí</t>
        </r>
      </text>
    </comment>
    <comment ref="AC29" authorId="0" shapeId="0" xr:uid="{C535CE9B-23AD-4A7E-9D62-35AA46E0D2E1}">
      <text>
        <r>
          <rPr>
            <b/>
            <sz val="8"/>
            <color indexed="81"/>
            <rFont val="Tahoma"/>
            <family val="2"/>
            <charset val="238"/>
          </rPr>
          <t>2. párové
pořadí</t>
        </r>
      </text>
    </comment>
    <comment ref="AD29" authorId="0" shapeId="0" xr:uid="{29B16569-C2EE-44A7-B0F1-C80EF0C87732}">
      <text>
        <r>
          <rPr>
            <b/>
            <sz val="8"/>
            <color indexed="81"/>
            <rFont val="Tahoma"/>
            <family val="2"/>
            <charset val="238"/>
          </rPr>
          <t>1. řádek
trojitého pořadí</t>
        </r>
      </text>
    </comment>
    <comment ref="AF29" authorId="0" shapeId="0" xr:uid="{9DB014B8-7E9C-4ACE-A466-2CA909107FA7}">
      <text>
        <r>
          <rPr>
            <b/>
            <sz val="8"/>
            <color indexed="81"/>
            <rFont val="Tahoma"/>
            <family val="2"/>
            <charset val="238"/>
          </rPr>
          <t>1. řádek
trojitého pořadí</t>
        </r>
      </text>
    </comment>
    <comment ref="AG29" authorId="0" shapeId="0" xr:uid="{DFEDCC41-26A8-43F6-B0A2-8D803D01EE38}">
      <text>
        <r>
          <rPr>
            <b/>
            <sz val="8"/>
            <color indexed="81"/>
            <rFont val="Tahoma"/>
            <family val="2"/>
            <charset val="238"/>
          </rPr>
          <t>1. řádek
párového pořadí</t>
        </r>
      </text>
    </comment>
    <comment ref="AH29" authorId="0" shapeId="0" xr:uid="{6EF7BADB-B60D-4061-9F56-69380B72BE72}">
      <text>
        <r>
          <rPr>
            <b/>
            <sz val="8"/>
            <color indexed="81"/>
            <rFont val="Tahoma"/>
            <family val="2"/>
            <charset val="238"/>
          </rPr>
          <t>1. řádek
čtverného pořadí</t>
        </r>
      </text>
    </comment>
    <comment ref="Z30" authorId="0" shapeId="0" xr:uid="{6FE9CB5A-B80C-4A9D-A8EE-CD40E264A79F}">
      <text>
        <r>
          <rPr>
            <b/>
            <sz val="8"/>
            <color indexed="81"/>
            <rFont val="Tahoma"/>
            <family val="2"/>
            <charset val="238"/>
          </rPr>
          <t>řádek
2. párového</t>
        </r>
      </text>
    </comment>
    <comment ref="AB30" authorId="0" shapeId="0" xr:uid="{BFA78BA5-A38E-4F73-91A8-DDA0602D1784}">
      <text>
        <r>
          <rPr>
            <b/>
            <sz val="8"/>
            <color indexed="81"/>
            <rFont val="Tahoma"/>
            <family val="2"/>
            <charset val="238"/>
          </rPr>
          <t>počet
3. pořadí</t>
        </r>
      </text>
    </comment>
    <comment ref="AD30" authorId="0" shapeId="0" xr:uid="{7DDCD306-72F3-48C2-A928-CF14B0AD9D84}">
      <text>
        <r>
          <rPr>
            <b/>
            <sz val="8"/>
            <color indexed="81"/>
            <rFont val="Tahoma"/>
            <family val="2"/>
            <charset val="238"/>
          </rPr>
          <t>2. řádek
trojitého pořadí</t>
        </r>
      </text>
    </comment>
    <comment ref="AF30" authorId="0" shapeId="0" xr:uid="{50DF3B95-07BE-401F-A1C1-D2FC69733FFD}">
      <text>
        <r>
          <rPr>
            <b/>
            <sz val="8"/>
            <color indexed="81"/>
            <rFont val="Tahoma"/>
            <family val="2"/>
            <charset val="238"/>
          </rPr>
          <t>2. řádek
trojitého pořadí</t>
        </r>
      </text>
    </comment>
    <comment ref="AH30" authorId="0" shapeId="0" xr:uid="{4C925004-D27C-4B54-B5EF-83C6FD0AEF3F}">
      <text>
        <r>
          <rPr>
            <b/>
            <sz val="8"/>
            <color indexed="81"/>
            <rFont val="Tahoma"/>
            <family val="2"/>
            <charset val="238"/>
          </rPr>
          <t>2. řádek
čtverného pořadí</t>
        </r>
      </text>
    </comment>
    <comment ref="Z31" authorId="0" shapeId="0" xr:uid="{DA9F8F77-DE67-4525-B023-F9AE0AE01203}">
      <text>
        <r>
          <rPr>
            <b/>
            <sz val="8"/>
            <color indexed="81"/>
            <rFont val="Tahoma"/>
            <family val="2"/>
            <charset val="238"/>
          </rPr>
          <t>soupeři
(utkání)</t>
        </r>
      </text>
    </comment>
    <comment ref="AB31" authorId="0" shapeId="0" xr:uid="{73D93576-7432-4FF5-9287-11E155290004}">
      <text>
        <r>
          <rPr>
            <b/>
            <sz val="8"/>
            <color indexed="81"/>
            <rFont val="Tahoma"/>
            <family val="2"/>
            <charset val="238"/>
          </rPr>
          <t>počet
4. pořadí</t>
        </r>
      </text>
    </comment>
    <comment ref="AD31" authorId="0" shapeId="0" xr:uid="{ADAEDC24-42F0-489E-A25D-A5DB49CC6A87}">
      <text>
        <r>
          <rPr>
            <b/>
            <sz val="8"/>
            <color indexed="81"/>
            <rFont val="Tahoma"/>
            <family val="2"/>
            <charset val="238"/>
          </rPr>
          <t>3. řádek
trojitého pořadí</t>
        </r>
      </text>
    </comment>
    <comment ref="AF31" authorId="0" shapeId="0" xr:uid="{1194CFA4-4B61-4010-8474-858BB7667242}">
      <text>
        <r>
          <rPr>
            <b/>
            <sz val="8"/>
            <color indexed="81"/>
            <rFont val="Tahoma"/>
            <family val="2"/>
            <charset val="238"/>
          </rPr>
          <t>3. řádek
trojitého pořadí</t>
        </r>
      </text>
    </comment>
    <comment ref="AH31" authorId="0" shapeId="0" xr:uid="{C7C3DA85-2BDC-44B1-BCF3-2E3A6F844306}">
      <text>
        <r>
          <rPr>
            <b/>
            <sz val="8"/>
            <color indexed="81"/>
            <rFont val="Tahoma"/>
            <family val="2"/>
            <charset val="238"/>
          </rPr>
          <t>3. řádek
čtverného pořadí</t>
        </r>
      </text>
    </comment>
    <comment ref="Z32" authorId="0" shapeId="0" xr:uid="{BE2EAA68-AD8C-490F-B4E5-DBA11280ABB2}">
      <text>
        <r>
          <rPr>
            <b/>
            <sz val="8"/>
            <color indexed="81"/>
            <rFont val="Tahoma"/>
            <family val="2"/>
            <charset val="238"/>
          </rPr>
          <t>pořadí
utkání</t>
        </r>
      </text>
    </comment>
    <comment ref="AB32" authorId="0" shapeId="0" xr:uid="{59E51568-6871-4E6B-94B3-9250B7CD720B}">
      <text>
        <r>
          <rPr>
            <b/>
            <sz val="8"/>
            <color indexed="81"/>
            <rFont val="Tahoma"/>
            <family val="2"/>
            <charset val="238"/>
          </rPr>
          <t>1. řádek vyššího
párového pořadí</t>
        </r>
      </text>
    </comment>
    <comment ref="AC32" authorId="0" shapeId="0" xr:uid="{8129E8C1-31A4-425E-BBB9-E02603CA3C24}">
      <text>
        <r>
          <rPr>
            <b/>
            <sz val="8"/>
            <color indexed="81"/>
            <rFont val="Tahoma"/>
            <family val="2"/>
            <charset val="238"/>
          </rPr>
          <t>1. řádek nižšího
párového pořadí</t>
        </r>
      </text>
    </comment>
    <comment ref="AD32" authorId="0" shapeId="0" xr:uid="{DC7D8FDE-AB9A-45D3-9881-F80215CE21C4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E32" authorId="0" shapeId="0" xr:uid="{D2B7BB2C-CC78-416C-A1E2-9162105326DE}">
      <text>
        <r>
          <rPr>
            <b/>
            <sz val="8"/>
            <color indexed="81"/>
            <rFont val="Tahoma"/>
            <family val="2"/>
            <charset val="238"/>
          </rPr>
          <t>číslo 1. utkání
z minitabulky</t>
        </r>
      </text>
    </comment>
    <comment ref="AF32" authorId="0" shapeId="0" xr:uid="{218B4FBF-1FB1-47A5-BC5E-0FB6F38ADEDB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G32" authorId="0" shapeId="0" xr:uid="{FB19A25E-2E00-4BC9-8B42-8C025E0DBDCE}">
      <text>
        <r>
          <rPr>
            <b/>
            <sz val="8"/>
            <color indexed="81"/>
            <rFont val="Tahoma"/>
            <family val="2"/>
            <charset val="238"/>
          </rPr>
          <t>číslo 1. utkání
z minitabulky</t>
        </r>
      </text>
    </comment>
    <comment ref="AH32" authorId="0" shapeId="0" xr:uid="{D5B03077-2808-4E03-B3F6-29916A881D3B}">
      <text>
        <r>
          <rPr>
            <b/>
            <sz val="8"/>
            <color indexed="81"/>
            <rFont val="Tahoma"/>
            <family val="2"/>
            <charset val="238"/>
          </rPr>
          <t>4. řádek
čtverného pořadí</t>
        </r>
      </text>
    </comment>
    <comment ref="Z33" authorId="0" shapeId="0" xr:uid="{FA21982D-FE35-475F-8685-75AAC7721E8B}">
      <text>
        <r>
          <rPr>
            <b/>
            <sz val="8"/>
            <color indexed="81"/>
            <rFont val="Tahoma"/>
            <family val="2"/>
            <charset val="238"/>
          </rPr>
          <t>řádek
lepšího družstva</t>
        </r>
      </text>
    </comment>
    <comment ref="AB33" authorId="0" shapeId="0" xr:uid="{2B8AB74B-CA84-4DE1-B953-0DA1F0F9EB1F}">
      <text>
        <r>
          <rPr>
            <b/>
            <sz val="8"/>
            <color indexed="81"/>
            <rFont val="Tahoma"/>
            <family val="2"/>
            <charset val="238"/>
          </rPr>
          <t>2. řádek vyššího
párového pořadí</t>
        </r>
      </text>
    </comment>
    <comment ref="AC33" authorId="0" shapeId="0" xr:uid="{1F5572DB-ECC9-48C9-9F3E-CE5D5C817C7F}">
      <text>
        <r>
          <rPr>
            <b/>
            <sz val="8"/>
            <color indexed="81"/>
            <rFont val="Tahoma"/>
            <family val="2"/>
            <charset val="238"/>
          </rPr>
          <t>2. řádek nižšího
párového pořadí</t>
        </r>
      </text>
    </comment>
    <comment ref="AD33" authorId="0" shapeId="0" xr:uid="{DA9D2DDC-2200-4507-8772-A5BE24D46B9A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E33" authorId="0" shapeId="0" xr:uid="{8A3B2C57-F773-4969-813E-497E458B2900}">
      <text>
        <r>
          <rPr>
            <b/>
            <sz val="8"/>
            <color indexed="81"/>
            <rFont val="Tahoma"/>
            <family val="2"/>
            <charset val="238"/>
          </rPr>
          <t>číslo 2. utkání
z minitabulky</t>
        </r>
      </text>
    </comment>
    <comment ref="AF33" authorId="0" shapeId="0" xr:uid="{3FF18FB5-63C3-4357-BCC2-738FE64BE10A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G33" authorId="0" shapeId="0" xr:uid="{2EFDBB79-CD3B-4001-9777-ABB78878880D}">
      <text>
        <r>
          <rPr>
            <b/>
            <sz val="8"/>
            <color indexed="81"/>
            <rFont val="Tahoma"/>
            <family val="2"/>
            <charset val="238"/>
          </rPr>
          <t>číslo 2. utkání
z minitabulky</t>
        </r>
      </text>
    </comment>
    <comment ref="AH33" authorId="0" shapeId="0" xr:uid="{DEA4B991-797D-42FE-A049-3DC7FCD3B77A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I33" authorId="0" shapeId="0" xr:uid="{931EA53E-C634-4554-810F-0021269F86CF}">
      <text>
        <r>
          <rPr>
            <b/>
            <sz val="8"/>
            <color indexed="81"/>
            <rFont val="Tahoma"/>
            <family val="2"/>
            <charset val="238"/>
          </rPr>
          <t>číslo 1. utkání
z minitabulky</t>
        </r>
      </text>
    </comment>
    <comment ref="AB34" authorId="0" shapeId="0" xr:uid="{C545F4BF-8BD2-48D4-96E7-1A77F20B3BE5}">
      <text>
        <r>
          <rPr>
            <b/>
            <sz val="8"/>
            <color indexed="81"/>
            <rFont val="Tahoma"/>
            <family val="2"/>
            <charset val="238"/>
          </rPr>
          <t>soupeři (utkání)
vyššího párového pořadí</t>
        </r>
      </text>
    </comment>
    <comment ref="AC34" authorId="0" shapeId="0" xr:uid="{B07DBADD-3862-4ED3-99E9-1BD676EB21B5}">
      <text>
        <r>
          <rPr>
            <b/>
            <sz val="8"/>
            <color indexed="81"/>
            <rFont val="Tahoma"/>
            <family val="2"/>
            <charset val="238"/>
          </rPr>
          <t>soupeři (utkání)
nižšího párového pořadí</t>
        </r>
      </text>
    </comment>
    <comment ref="AD34" authorId="0" shapeId="0" xr:uid="{76CBF913-8FB2-495A-A810-B334D03D5EF1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E34" authorId="0" shapeId="0" xr:uid="{1EED90CA-BB36-4A80-81B2-1022CE2EA360}">
      <text>
        <r>
          <rPr>
            <b/>
            <sz val="8"/>
            <color indexed="81"/>
            <rFont val="Tahoma"/>
            <family val="2"/>
            <charset val="238"/>
          </rPr>
          <t>číslo 3. utkání
z minitabulky</t>
        </r>
      </text>
    </comment>
    <comment ref="AF34" authorId="0" shapeId="0" xr:uid="{1981C47C-6BD9-4145-9C58-27451D560FA3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G34" authorId="0" shapeId="0" xr:uid="{A1B04081-203C-43A3-897C-6CE434CD9A85}">
      <text>
        <r>
          <rPr>
            <b/>
            <sz val="8"/>
            <color indexed="81"/>
            <rFont val="Tahoma"/>
            <family val="2"/>
            <charset val="238"/>
          </rPr>
          <t>číslo 3. utkání
z minitabulky</t>
        </r>
      </text>
    </comment>
    <comment ref="AH34" authorId="0" shapeId="0" xr:uid="{6DE4D6AB-A501-40D6-883C-DA73044D935F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I34" authorId="0" shapeId="0" xr:uid="{3DBB06B4-1C99-4D9D-A7C8-0DB39A2A0C3A}">
      <text>
        <r>
          <rPr>
            <b/>
            <sz val="8"/>
            <color indexed="81"/>
            <rFont val="Tahoma"/>
            <family val="2"/>
            <charset val="238"/>
          </rPr>
          <t>číslo 2. utkání
z minitabulky</t>
        </r>
      </text>
    </comment>
    <comment ref="AB35" authorId="0" shapeId="0" xr:uid="{EC680CE8-2944-4A10-9ADF-550A9B26DDA7}">
      <text>
        <r>
          <rPr>
            <b/>
            <sz val="8"/>
            <color indexed="81"/>
            <rFont val="Tahoma"/>
            <family val="2"/>
            <charset val="238"/>
          </rPr>
          <t>pořadí utkání
vyššího párového pořadí</t>
        </r>
      </text>
    </comment>
    <comment ref="AC35" authorId="0" shapeId="0" xr:uid="{BE182627-77F0-4824-8056-C84EC7A1A2E6}">
      <text>
        <r>
          <rPr>
            <b/>
            <sz val="8"/>
            <color indexed="81"/>
            <rFont val="Tahoma"/>
            <family val="2"/>
            <charset val="238"/>
          </rPr>
          <t>pořadí utkání
nižšího párového pořadí</t>
        </r>
      </text>
    </comment>
    <comment ref="AF35" authorId="0" shapeId="0" xr:uid="{E421BF73-F815-4EE4-9270-E00A11B860FD}">
      <text>
        <r>
          <rPr>
            <b/>
            <sz val="8"/>
            <color indexed="81"/>
            <rFont val="Tahoma"/>
            <family val="2"/>
            <charset val="238"/>
          </rPr>
          <t>soupeři (utkání)
párového pořadí</t>
        </r>
      </text>
    </comment>
    <comment ref="AG35" authorId="0" shapeId="0" xr:uid="{26B14776-5671-45ED-84D4-3EC574379E61}">
      <text>
        <r>
          <rPr>
            <b/>
            <sz val="8"/>
            <color indexed="81"/>
            <rFont val="Tahoma"/>
            <family val="2"/>
            <charset val="238"/>
          </rPr>
          <t>pořadí utkání
párového pořadí</t>
        </r>
      </text>
    </comment>
    <comment ref="AH35" authorId="0" shapeId="0" xr:uid="{1012AF8C-2A88-4FE4-9097-C59EBA4F6AAC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I35" authorId="0" shapeId="0" xr:uid="{AEE057CD-30CF-457A-9D9E-FBF0011AF4E1}">
      <text>
        <r>
          <rPr>
            <b/>
            <sz val="8"/>
            <color indexed="81"/>
            <rFont val="Tahoma"/>
            <family val="2"/>
            <charset val="238"/>
          </rPr>
          <t>číslo 3. utkání
z minitabulky</t>
        </r>
      </text>
    </comment>
    <comment ref="AB36" authorId="0" shapeId="0" xr:uid="{6828E345-BAA6-44BA-A5C4-552127BAF5FA}">
      <text>
        <r>
          <rPr>
            <b/>
            <sz val="8"/>
            <color indexed="81"/>
            <rFont val="Tahoma"/>
            <family val="2"/>
            <charset val="238"/>
          </rPr>
          <t>řádek
lepšího družstva
vyššího párového pořadí</t>
        </r>
      </text>
    </comment>
    <comment ref="AC36" authorId="0" shapeId="0" xr:uid="{57833E1B-9029-4DBF-831C-69D95053B7DD}">
      <text>
        <r>
          <rPr>
            <b/>
            <sz val="8"/>
            <color indexed="81"/>
            <rFont val="Tahoma"/>
            <family val="2"/>
            <charset val="238"/>
          </rPr>
          <t>řádek
lepšího družstva
vyššího párového pořadí</t>
        </r>
      </text>
    </comment>
    <comment ref="AG36" authorId="0" shapeId="0" xr:uid="{E3616D30-D99A-4DC9-808A-3581E9593ACA}">
      <text>
        <r>
          <rPr>
            <b/>
            <sz val="8"/>
            <color indexed="81"/>
            <rFont val="Tahoma"/>
            <family val="2"/>
            <charset val="238"/>
          </rPr>
          <t>řádek
lepšího družstva
párového pořadí</t>
        </r>
      </text>
    </comment>
    <comment ref="AH36" authorId="0" shapeId="0" xr:uid="{927CB38C-2CD0-4B34-8028-8E502F139C56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I36" authorId="0" shapeId="0" xr:uid="{0D2AE70B-A907-46A7-99EB-479D3199BB7A}">
      <text>
        <r>
          <rPr>
            <b/>
            <sz val="8"/>
            <color indexed="81"/>
            <rFont val="Tahoma"/>
            <family val="2"/>
            <charset val="238"/>
          </rPr>
          <t>číslo 4. utkání
z minitabulky</t>
        </r>
      </text>
    </comment>
    <comment ref="AH37" authorId="0" shapeId="0" xr:uid="{339B89BD-FBD4-4DB0-A734-5670C4864F11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I37" authorId="0" shapeId="0" xr:uid="{1516A720-BC93-4C71-874B-0E47AAD57667}">
      <text>
        <r>
          <rPr>
            <b/>
            <sz val="8"/>
            <color indexed="81"/>
            <rFont val="Tahoma"/>
            <family val="2"/>
            <charset val="238"/>
          </rPr>
          <t>číslo 5. utkání
z minitabulky</t>
        </r>
      </text>
    </comment>
    <comment ref="AH38" authorId="0" shapeId="0" xr:uid="{5D926E1A-C423-47FC-8772-56FA2E3D61A8}">
      <text>
        <r>
          <rPr>
            <b/>
            <sz val="8"/>
            <color indexed="81"/>
            <rFont val="Tahoma"/>
            <family val="2"/>
            <charset val="238"/>
          </rPr>
          <t>soupeři
z minitabulky</t>
        </r>
      </text>
    </comment>
    <comment ref="AI38" authorId="0" shapeId="0" xr:uid="{26755DF0-7BC8-4DEA-B48F-D854879CF147}">
      <text>
        <r>
          <rPr>
            <b/>
            <sz val="8"/>
            <color indexed="81"/>
            <rFont val="Tahoma"/>
            <family val="2"/>
            <charset val="238"/>
          </rPr>
          <t>číslo 6. utkání
z minitabulky</t>
        </r>
      </text>
    </comment>
  </commentList>
</comments>
</file>

<file path=xl/sharedStrings.xml><?xml version="1.0" encoding="utf-8"?>
<sst xmlns="http://schemas.openxmlformats.org/spreadsheetml/2006/main" count="592" uniqueCount="89">
  <si>
    <t>rozlosování</t>
  </si>
  <si>
    <t>bodování</t>
  </si>
  <si>
    <t>výhra</t>
  </si>
  <si>
    <t>remíza</t>
  </si>
  <si>
    <t>prohra</t>
  </si>
  <si>
    <t>pořadí utkání</t>
  </si>
  <si>
    <t>1.</t>
  </si>
  <si>
    <t>1 - 2</t>
  </si>
  <si>
    <t>:</t>
  </si>
  <si>
    <t>2.</t>
  </si>
  <si>
    <t>2 - 3</t>
  </si>
  <si>
    <t>3.</t>
  </si>
  <si>
    <t>1 - 3</t>
  </si>
  <si>
    <t>B</t>
  </si>
  <si>
    <t>skóre</t>
  </si>
  <si>
    <t>body</t>
  </si>
  <si>
    <t>pořadí</t>
  </si>
  <si>
    <t>3 - 4</t>
  </si>
  <si>
    <t>4.</t>
  </si>
  <si>
    <t>2 - 4</t>
  </si>
  <si>
    <t>5.</t>
  </si>
  <si>
    <t>1 - 4</t>
  </si>
  <si>
    <t>6.</t>
  </si>
  <si>
    <t>A</t>
  </si>
  <si>
    <t>C</t>
  </si>
  <si>
    <t>minitabulka</t>
  </si>
  <si>
    <t>Finále:</t>
  </si>
  <si>
    <t>O 3. místo:</t>
  </si>
  <si>
    <t>Krajské kolo AŠSK ČR stolní tenis - III.dívky   SK B</t>
  </si>
  <si>
    <t>Krajské kolo AŠSK ČR stolní tenis - III.hoši   SK A</t>
  </si>
  <si>
    <t>Krajské kolo AŠSK ČR stolní tenis - III.hoši   SK B</t>
  </si>
  <si>
    <t>Krajské kolo AŠSK ČR stolní tenis - III.dívky   SK A</t>
  </si>
  <si>
    <t>1 - 5</t>
  </si>
  <si>
    <t>3 - 5</t>
  </si>
  <si>
    <t>7.</t>
  </si>
  <si>
    <t>4 - 5</t>
  </si>
  <si>
    <t>8.</t>
  </si>
  <si>
    <t>9.</t>
  </si>
  <si>
    <t>2 - 5</t>
  </si>
  <si>
    <t>10.</t>
  </si>
  <si>
    <t>tabulka</t>
  </si>
  <si>
    <t>minitabulka 1</t>
  </si>
  <si>
    <t>minitabulka 2</t>
  </si>
  <si>
    <t xml:space="preserve">Krajské kolo AŠSK ČR stolní tenis - IV.dívky  </t>
  </si>
  <si>
    <t>Krajské kolo AŠSK ČR stolní tenis - IV.hoši   SK A</t>
  </si>
  <si>
    <t>Krajské kolo AŠSK ČR stolní tenis - IV.hoši   SK B</t>
  </si>
  <si>
    <t>Krajské kolo AŠSK ČR stolní tenis - V .hoši   SK B</t>
  </si>
  <si>
    <t>Krajské kolo AŠSK ČR stolní tenis - V .hoši   SK A</t>
  </si>
  <si>
    <t>BPA Brno</t>
  </si>
  <si>
    <t xml:space="preserve">Krajské kolo AŠSK ČR stolní tenis - V.dívky  </t>
  </si>
  <si>
    <t>Gy Rájec Jestř.</t>
  </si>
  <si>
    <t>Gy Mor. Krumlov</t>
  </si>
  <si>
    <t>Gy Vyškov</t>
  </si>
  <si>
    <t>SŠ Bzenec</t>
  </si>
  <si>
    <t>ZŠ Rousínov</t>
  </si>
  <si>
    <t>ZŠ Veverská B.</t>
  </si>
  <si>
    <t>ZŠ Vyškov</t>
  </si>
  <si>
    <t>ZŠ D. Kounice</t>
  </si>
  <si>
    <t>ZŠ Blatnice</t>
  </si>
  <si>
    <t>Bigym Brno</t>
  </si>
  <si>
    <t>ZŠ Kunštát</t>
  </si>
  <si>
    <t>ZŠ Břeclav</t>
  </si>
  <si>
    <t>Gy Šlapanice</t>
  </si>
  <si>
    <t>ZŠ Očovská</t>
  </si>
  <si>
    <t>Gy Blansko</t>
  </si>
  <si>
    <t>SŠ Strážnice</t>
  </si>
  <si>
    <t>SŠ Vyškov</t>
  </si>
  <si>
    <t>Gy Židlochovice</t>
  </si>
  <si>
    <t>SŠ Znojmo</t>
  </si>
  <si>
    <t>SPŠ Brno</t>
  </si>
  <si>
    <t>ZŠ Mikulov</t>
  </si>
  <si>
    <t>ZŠ Brno, Svážná</t>
  </si>
  <si>
    <t>ZŠ Boskovice</t>
  </si>
  <si>
    <t>ZŠ D.Kounice</t>
  </si>
  <si>
    <t>ZŠ Hodonín, Očov</t>
  </si>
  <si>
    <t>ZŠ Vyškov,Nádr.</t>
  </si>
  <si>
    <t>ZŠ HO,Vančurova</t>
  </si>
  <si>
    <t>ZŠ HO, Očovská</t>
  </si>
  <si>
    <t>ZŠ Brno,Labská</t>
  </si>
  <si>
    <t>ZŠ HO,Očovská</t>
  </si>
  <si>
    <t>ZŠ Břeclav, Slov.</t>
  </si>
  <si>
    <t>ZŠ Brno,T</t>
  </si>
  <si>
    <t>O 5. místo:</t>
  </si>
  <si>
    <t>o 5. místo:</t>
  </si>
  <si>
    <t>Vyškov</t>
  </si>
  <si>
    <t>o 5.místo:</t>
  </si>
  <si>
    <t>ZŠ Brno, Tuh.</t>
  </si>
  <si>
    <t>ZŠ HO, Vančurova</t>
  </si>
  <si>
    <t>ZŠ Brno Svážná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</si>
</sst>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indexed="51"/>
      <name val="Arial"/>
      <family val="2"/>
      <charset val="238"/>
    </font>
    <font>
      <sz val="12"/>
      <color indexed="51"/>
      <name val="Arial Narrow"/>
      <family val="2"/>
      <charset val="238"/>
    </font>
    <font>
      <sz val="12"/>
      <color indexed="9"/>
      <name val="Arial Narrow"/>
      <family val="2"/>
      <charset val="238"/>
    </font>
    <font>
      <sz val="10"/>
      <color indexed="9"/>
      <name val="Arial"/>
      <family val="2"/>
      <charset val="238"/>
    </font>
    <font>
      <b/>
      <sz val="12"/>
      <color indexed="9"/>
      <name val="Arial Narrow"/>
      <family val="2"/>
      <charset val="238"/>
    </font>
    <font>
      <b/>
      <sz val="8"/>
      <color indexed="81"/>
      <name val="Tahoma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51"/>
      <name val="Arial"/>
      <family val="2"/>
      <charset val="238"/>
    </font>
    <font>
      <sz val="11"/>
      <color indexed="51"/>
      <name val="Arial Narrow"/>
      <family val="2"/>
      <charset val="238"/>
    </font>
    <font>
      <b/>
      <sz val="26"/>
      <name val="Arial Narrow"/>
      <family val="2"/>
      <charset val="238"/>
    </font>
    <font>
      <sz val="13.5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5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/>
    <xf numFmtId="0" fontId="3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3" fillId="4" borderId="6" xfId="0" applyFont="1" applyFill="1" applyBorder="1" applyAlignment="1" applyProtection="1">
      <alignment horizontal="center" vertical="center"/>
      <protection locked="0" hidden="1"/>
    </xf>
    <xf numFmtId="0" fontId="3" fillId="4" borderId="9" xfId="0" applyFont="1" applyFill="1" applyBorder="1" applyAlignment="1" applyProtection="1">
      <alignment horizontal="center" vertical="center"/>
      <protection locked="0" hidden="1"/>
    </xf>
    <xf numFmtId="0" fontId="4" fillId="3" borderId="4" xfId="0" applyFont="1" applyFill="1" applyBorder="1" applyAlignment="1" applyProtection="1">
      <alignment horizontal="center" vertical="center"/>
      <protection hidden="1"/>
    </xf>
    <xf numFmtId="0" fontId="4" fillId="3" borderId="14" xfId="0" applyFont="1" applyFill="1" applyBorder="1" applyAlignment="1" applyProtection="1">
      <alignment horizontal="right" vertical="center"/>
      <protection locked="0"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6" xfId="0" applyFont="1" applyFill="1" applyBorder="1" applyAlignment="1" applyProtection="1">
      <alignment horizontal="left" vertical="center"/>
      <protection locked="0" hidden="1"/>
    </xf>
    <xf numFmtId="0" fontId="4" fillId="3" borderId="7" xfId="0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 shrinkToFit="1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6" fillId="2" borderId="15" xfId="0" applyFont="1" applyFill="1" applyBorder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4" fillId="4" borderId="14" xfId="0" applyFont="1" applyFill="1" applyBorder="1" applyAlignment="1" applyProtection="1">
      <alignment horizontal="right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3" xfId="0" applyFont="1" applyFill="1" applyBorder="1" applyAlignment="1" applyProtection="1">
      <alignment horizontal="left" vertical="center"/>
      <protection hidden="1"/>
    </xf>
    <xf numFmtId="0" fontId="4" fillId="3" borderId="14" xfId="0" applyFont="1" applyFill="1" applyBorder="1" applyAlignment="1" applyProtection="1">
      <alignment horizontal="right" vertical="center"/>
      <protection hidden="1"/>
    </xf>
    <xf numFmtId="0" fontId="4" fillId="3" borderId="13" xfId="0" applyFont="1" applyFill="1" applyBorder="1" applyAlignment="1" applyProtection="1">
      <alignment horizontal="left" vertical="center"/>
      <protection hidden="1"/>
    </xf>
    <xf numFmtId="1" fontId="4" fillId="3" borderId="5" xfId="0" applyNumberFormat="1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center" vertical="center"/>
      <protection hidden="1"/>
    </xf>
    <xf numFmtId="0" fontId="4" fillId="4" borderId="18" xfId="0" applyFont="1" applyFill="1" applyBorder="1" applyAlignment="1" applyProtection="1">
      <alignment horizontal="right" vertical="center"/>
      <protection hidden="1"/>
    </xf>
    <xf numFmtId="0" fontId="4" fillId="4" borderId="19" xfId="0" applyFont="1" applyFill="1" applyBorder="1" applyAlignment="1" applyProtection="1">
      <alignment horizontal="center" vertical="center"/>
      <protection hidden="1"/>
    </xf>
    <xf numFmtId="0" fontId="4" fillId="4" borderId="17" xfId="0" applyFont="1" applyFill="1" applyBorder="1" applyAlignment="1" applyProtection="1">
      <alignment horizontal="left" vertical="center"/>
      <protection hidden="1"/>
    </xf>
    <xf numFmtId="0" fontId="5" fillId="2" borderId="25" xfId="0" applyFont="1" applyFill="1" applyBorder="1" applyAlignment="1" applyProtection="1">
      <alignment vertical="center"/>
      <protection hidden="1"/>
    </xf>
    <xf numFmtId="0" fontId="6" fillId="2" borderId="19" xfId="0" applyFont="1" applyFill="1" applyBorder="1" applyAlignment="1" applyProtection="1">
      <alignment vertical="center"/>
      <protection hidden="1"/>
    </xf>
    <xf numFmtId="0" fontId="5" fillId="2" borderId="25" xfId="0" applyFont="1" applyFill="1" applyBorder="1" applyAlignment="1" applyProtection="1">
      <alignment horizontal="left" vertical="center"/>
      <protection hidden="1"/>
    </xf>
    <xf numFmtId="0" fontId="4" fillId="3" borderId="18" xfId="0" applyFont="1" applyFill="1" applyBorder="1" applyAlignment="1" applyProtection="1">
      <alignment horizontal="right" vertical="center"/>
      <protection hidden="1"/>
    </xf>
    <xf numFmtId="0" fontId="4" fillId="3" borderId="17" xfId="0" applyFont="1" applyFill="1" applyBorder="1" applyAlignment="1" applyProtection="1">
      <alignment horizontal="left" vertical="center"/>
      <protection hidden="1"/>
    </xf>
    <xf numFmtId="1" fontId="4" fillId="3" borderId="8" xfId="0" applyNumberFormat="1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0" borderId="0" xfId="0" applyFont="1" applyAlignment="1">
      <alignment horizontal="center" vertical="center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4" fillId="3" borderId="30" xfId="0" applyFont="1" applyFill="1" applyBorder="1" applyAlignment="1" applyProtection="1">
      <alignment horizontal="center" vertical="center"/>
      <protection hidden="1"/>
    </xf>
    <xf numFmtId="0" fontId="4" fillId="3" borderId="33" xfId="0" applyFont="1" applyFill="1" applyBorder="1" applyAlignment="1" applyProtection="1">
      <alignment horizontal="right" vertical="center"/>
      <protection locked="0" hidden="1"/>
    </xf>
    <xf numFmtId="0" fontId="4" fillId="3" borderId="34" xfId="0" applyFont="1" applyFill="1" applyBorder="1" applyAlignment="1" applyProtection="1">
      <alignment horizontal="center" vertical="center"/>
      <protection hidden="1"/>
    </xf>
    <xf numFmtId="0" fontId="4" fillId="3" borderId="35" xfId="0" applyFont="1" applyFill="1" applyBorder="1" applyAlignment="1" applyProtection="1">
      <alignment horizontal="left" vertical="center"/>
      <protection locked="0" hidden="1"/>
    </xf>
    <xf numFmtId="0" fontId="4" fillId="3" borderId="27" xfId="0" applyFont="1" applyFill="1" applyBorder="1" applyAlignment="1" applyProtection="1">
      <alignment horizontal="center" vertical="center"/>
      <protection hidden="1"/>
    </xf>
    <xf numFmtId="0" fontId="4" fillId="3" borderId="36" xfId="0" applyFont="1" applyFill="1" applyBorder="1" applyAlignment="1" applyProtection="1">
      <alignment horizontal="right" vertical="center"/>
      <protection locked="0" hidden="1"/>
    </xf>
    <xf numFmtId="0" fontId="4" fillId="3" borderId="25" xfId="0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vertical="center"/>
      <protection locked="0" hidden="1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hidden="1"/>
    </xf>
    <xf numFmtId="0" fontId="5" fillId="2" borderId="15" xfId="0" applyFont="1" applyFill="1" applyBorder="1" applyAlignment="1" applyProtection="1">
      <alignment horizontal="left" vertical="center"/>
      <protection hidden="1"/>
    </xf>
    <xf numFmtId="0" fontId="4" fillId="4" borderId="36" xfId="0" applyFont="1" applyFill="1" applyBorder="1" applyAlignment="1" applyProtection="1">
      <alignment horizontal="right" vertical="center"/>
      <protection hidden="1"/>
    </xf>
    <xf numFmtId="0" fontId="4" fillId="4" borderId="25" xfId="0" applyFont="1" applyFill="1" applyBorder="1" applyAlignment="1" applyProtection="1">
      <alignment horizontal="center" vertical="center"/>
      <protection hidden="1"/>
    </xf>
    <xf numFmtId="0" fontId="4" fillId="4" borderId="26" xfId="0" applyFont="1" applyFill="1" applyBorder="1" applyAlignment="1" applyProtection="1">
      <alignment horizontal="left" vertical="center"/>
      <protection hidden="1"/>
    </xf>
    <xf numFmtId="0" fontId="6" fillId="2" borderId="25" xfId="0" applyFont="1" applyFill="1" applyBorder="1" applyAlignment="1" applyProtection="1">
      <alignment vertical="center"/>
      <protection hidden="1"/>
    </xf>
    <xf numFmtId="0" fontId="4" fillId="3" borderId="36" xfId="0" applyFont="1" applyFill="1" applyBorder="1" applyAlignment="1" applyProtection="1">
      <alignment horizontal="right" vertical="center"/>
      <protection hidden="1"/>
    </xf>
    <xf numFmtId="0" fontId="4" fillId="3" borderId="26" xfId="0" applyFont="1" applyFill="1" applyBorder="1" applyAlignment="1" applyProtection="1">
      <alignment horizontal="left" vertical="center"/>
      <protection hidden="1"/>
    </xf>
    <xf numFmtId="1" fontId="4" fillId="3" borderId="28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5" fillId="2" borderId="19" xfId="0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4" fillId="2" borderId="2" xfId="0" applyFont="1" applyFill="1" applyBorder="1" applyAlignment="1" applyProtection="1">
      <alignment horizontal="center" vertical="center"/>
      <protection hidden="1"/>
    </xf>
    <xf numFmtId="0" fontId="14" fillId="2" borderId="3" xfId="0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>
      <alignment vertical="center"/>
    </xf>
    <xf numFmtId="0" fontId="13" fillId="4" borderId="6" xfId="0" applyFont="1" applyFill="1" applyBorder="1" applyAlignment="1" applyProtection="1">
      <alignment horizontal="center" vertical="center"/>
      <protection locked="0" hidden="1"/>
    </xf>
    <xf numFmtId="0" fontId="13" fillId="4" borderId="9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2" fillId="0" borderId="0" xfId="0" applyFont="1"/>
    <xf numFmtId="0" fontId="14" fillId="3" borderId="4" xfId="0" applyFont="1" applyFill="1" applyBorder="1" applyAlignment="1" applyProtection="1">
      <alignment horizontal="center" vertical="center"/>
      <protection hidden="1"/>
    </xf>
    <xf numFmtId="0" fontId="14" fillId="3" borderId="14" xfId="0" applyFont="1" applyFill="1" applyBorder="1" applyAlignment="1" applyProtection="1">
      <alignment horizontal="right" vertical="center"/>
      <protection locked="0" hidden="1"/>
    </xf>
    <xf numFmtId="0" fontId="14" fillId="3" borderId="15" xfId="0" applyFont="1" applyFill="1" applyBorder="1" applyAlignment="1" applyProtection="1">
      <alignment horizontal="center" vertical="center"/>
      <protection hidden="1"/>
    </xf>
    <xf numFmtId="0" fontId="14" fillId="3" borderId="16" xfId="0" applyFont="1" applyFill="1" applyBorder="1" applyAlignment="1" applyProtection="1">
      <alignment horizontal="left" vertical="center"/>
      <protection locked="0"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0" fontId="14" fillId="3" borderId="18" xfId="0" applyFont="1" applyFill="1" applyBorder="1" applyAlignment="1" applyProtection="1">
      <alignment horizontal="right" vertical="center"/>
      <protection locked="0" hidden="1"/>
    </xf>
    <xf numFmtId="0" fontId="14" fillId="3" borderId="19" xfId="0" applyFont="1" applyFill="1" applyBorder="1" applyAlignment="1" applyProtection="1">
      <alignment horizontal="center" vertical="center"/>
      <protection hidden="1"/>
    </xf>
    <xf numFmtId="0" fontId="14" fillId="3" borderId="20" xfId="0" applyFont="1" applyFill="1" applyBorder="1" applyAlignment="1" applyProtection="1">
      <alignment horizontal="left" vertical="center"/>
      <protection locked="0" hidden="1"/>
    </xf>
    <xf numFmtId="0" fontId="15" fillId="2" borderId="0" xfId="0" applyFont="1" applyFill="1" applyAlignment="1" applyProtection="1">
      <alignment vertical="center"/>
      <protection hidden="1"/>
    </xf>
    <xf numFmtId="0" fontId="16" fillId="2" borderId="15" xfId="0" applyFont="1" applyFill="1" applyBorder="1" applyAlignment="1" applyProtection="1">
      <alignment vertical="center"/>
      <protection hidden="1"/>
    </xf>
    <xf numFmtId="0" fontId="15" fillId="2" borderId="0" xfId="0" applyFont="1" applyFill="1" applyAlignment="1" applyProtection="1">
      <alignment horizontal="left" vertical="center"/>
      <protection hidden="1"/>
    </xf>
    <xf numFmtId="0" fontId="14" fillId="4" borderId="14" xfId="0" applyFont="1" applyFill="1" applyBorder="1" applyAlignment="1" applyProtection="1">
      <alignment horizontal="right" vertical="center"/>
      <protection hidden="1"/>
    </xf>
    <xf numFmtId="0" fontId="14" fillId="4" borderId="15" xfId="0" applyFont="1" applyFill="1" applyBorder="1" applyAlignment="1" applyProtection="1">
      <alignment horizontal="center" vertical="center"/>
      <protection hidden="1"/>
    </xf>
    <xf numFmtId="0" fontId="14" fillId="4" borderId="13" xfId="0" applyFont="1" applyFill="1" applyBorder="1" applyAlignment="1" applyProtection="1">
      <alignment horizontal="left" vertical="center"/>
      <protection hidden="1"/>
    </xf>
    <xf numFmtId="0" fontId="14" fillId="3" borderId="14" xfId="0" applyFont="1" applyFill="1" applyBorder="1" applyAlignment="1" applyProtection="1">
      <alignment horizontal="right" vertical="center"/>
      <protection hidden="1"/>
    </xf>
    <xf numFmtId="0" fontId="14" fillId="3" borderId="13" xfId="0" applyFont="1" applyFill="1" applyBorder="1" applyAlignment="1" applyProtection="1">
      <alignment horizontal="left" vertical="center"/>
      <protection hidden="1"/>
    </xf>
    <xf numFmtId="1" fontId="14" fillId="3" borderId="5" xfId="0" applyNumberFormat="1" applyFont="1" applyFill="1" applyBorder="1" applyAlignment="1" applyProtection="1">
      <alignment horizontal="center" vertical="center"/>
      <protection hidden="1"/>
    </xf>
    <xf numFmtId="0" fontId="14" fillId="3" borderId="6" xfId="0" applyFont="1" applyFill="1" applyBorder="1" applyAlignment="1" applyProtection="1">
      <alignment horizontal="center" vertical="center"/>
      <protection hidden="1"/>
    </xf>
    <xf numFmtId="0" fontId="14" fillId="4" borderId="18" xfId="0" applyFont="1" applyFill="1" applyBorder="1" applyAlignment="1" applyProtection="1">
      <alignment horizontal="right" vertical="center"/>
      <protection hidden="1"/>
    </xf>
    <xf numFmtId="0" fontId="14" fillId="4" borderId="19" xfId="0" applyFont="1" applyFill="1" applyBorder="1" applyAlignment="1" applyProtection="1">
      <alignment horizontal="center" vertical="center"/>
      <protection hidden="1"/>
    </xf>
    <xf numFmtId="0" fontId="14" fillId="4" borderId="17" xfId="0" applyFont="1" applyFill="1" applyBorder="1" applyAlignment="1" applyProtection="1">
      <alignment horizontal="left" vertical="center"/>
      <protection hidden="1"/>
    </xf>
    <xf numFmtId="0" fontId="15" fillId="2" borderId="25" xfId="0" applyFont="1" applyFill="1" applyBorder="1" applyAlignment="1" applyProtection="1">
      <alignment vertical="center"/>
      <protection hidden="1"/>
    </xf>
    <xf numFmtId="0" fontId="16" fillId="2" borderId="19" xfId="0" applyFont="1" applyFill="1" applyBorder="1" applyAlignment="1" applyProtection="1">
      <alignment vertical="center"/>
      <protection hidden="1"/>
    </xf>
    <xf numFmtId="0" fontId="15" fillId="2" borderId="25" xfId="0" applyFont="1" applyFill="1" applyBorder="1" applyAlignment="1" applyProtection="1">
      <alignment horizontal="left" vertical="center"/>
      <protection hidden="1"/>
    </xf>
    <xf numFmtId="0" fontId="14" fillId="3" borderId="18" xfId="0" applyFont="1" applyFill="1" applyBorder="1" applyAlignment="1" applyProtection="1">
      <alignment horizontal="right" vertical="center"/>
      <protection hidden="1"/>
    </xf>
    <xf numFmtId="0" fontId="14" fillId="3" borderId="17" xfId="0" applyFont="1" applyFill="1" applyBorder="1" applyAlignment="1" applyProtection="1">
      <alignment horizontal="left" vertical="center"/>
      <protection hidden="1"/>
    </xf>
    <xf numFmtId="1" fontId="14" fillId="3" borderId="8" xfId="0" applyNumberFormat="1" applyFont="1" applyFill="1" applyBorder="1" applyAlignment="1" applyProtection="1">
      <alignment horizontal="center" vertical="center"/>
      <protection hidden="1"/>
    </xf>
    <xf numFmtId="0" fontId="14" fillId="3" borderId="9" xfId="0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" fillId="0" borderId="0" xfId="0" applyFont="1" applyAlignment="1">
      <alignment vertical="center"/>
    </xf>
    <xf numFmtId="0" fontId="7" fillId="0" borderId="0" xfId="0" applyFont="1" applyAlignment="1" applyProtection="1">
      <alignment horizontal="center" vertical="center"/>
      <protection hidden="1"/>
    </xf>
    <xf numFmtId="0" fontId="18" fillId="0" borderId="0" xfId="0" applyFont="1"/>
    <xf numFmtId="0" fontId="7" fillId="0" borderId="0" xfId="0" applyFont="1" applyProtection="1"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19" fillId="2" borderId="5" xfId="0" applyFont="1" applyFill="1" applyBorder="1" applyAlignment="1">
      <alignment horizontal="center" vertical="center"/>
    </xf>
    <xf numFmtId="0" fontId="20" fillId="2" borderId="0" xfId="0" applyFont="1" applyFill="1" applyAlignment="1" applyProtection="1">
      <alignment vertical="center"/>
      <protection hidden="1"/>
    </xf>
    <xf numFmtId="0" fontId="20" fillId="2" borderId="15" xfId="0" applyFont="1" applyFill="1" applyBorder="1" applyAlignment="1" applyProtection="1">
      <alignment vertical="center"/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4" fillId="4" borderId="14" xfId="0" applyFont="1" applyFill="1" applyBorder="1" applyAlignment="1" applyProtection="1">
      <alignment vertical="center"/>
      <protection hidden="1"/>
    </xf>
    <xf numFmtId="0" fontId="0" fillId="4" borderId="5" xfId="0" applyFill="1" applyBorder="1" applyAlignment="1">
      <alignment horizontal="center" vertical="center"/>
    </xf>
    <xf numFmtId="0" fontId="20" fillId="2" borderId="15" xfId="0" applyFont="1" applyFill="1" applyBorder="1" applyAlignment="1" applyProtection="1">
      <alignment horizontal="left" vertical="center"/>
      <protection hidden="1"/>
    </xf>
    <xf numFmtId="0" fontId="4" fillId="2" borderId="27" xfId="0" applyFont="1" applyFill="1" applyBorder="1" applyAlignment="1" applyProtection="1">
      <alignment horizontal="center" vertical="center" shrinkToFit="1"/>
      <protection hidden="1"/>
    </xf>
    <xf numFmtId="0" fontId="20" fillId="2" borderId="25" xfId="0" applyFont="1" applyFill="1" applyBorder="1" applyAlignment="1" applyProtection="1">
      <alignment vertical="center"/>
      <protection hidden="1"/>
    </xf>
    <xf numFmtId="0" fontId="20" fillId="2" borderId="25" xfId="0" applyFont="1" applyFill="1" applyBorder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shrinkToFit="1"/>
      <protection hidden="1"/>
    </xf>
    <xf numFmtId="0" fontId="20" fillId="2" borderId="19" xfId="0" applyFon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3" fillId="2" borderId="15" xfId="0" applyFon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1" fillId="2" borderId="15" xfId="0" applyFont="1" applyFill="1" applyBorder="1" applyAlignment="1" applyProtection="1">
      <alignment vertical="center"/>
      <protection hidden="1"/>
    </xf>
    <xf numFmtId="0" fontId="1" fillId="2" borderId="15" xfId="0" applyFont="1" applyFill="1" applyBorder="1" applyAlignment="1" applyProtection="1">
      <alignment horizontal="left" vertical="center"/>
      <protection hidden="1"/>
    </xf>
    <xf numFmtId="0" fontId="1" fillId="2" borderId="25" xfId="0" applyFont="1" applyFill="1" applyBorder="1" applyAlignment="1" applyProtection="1">
      <alignment vertical="center"/>
      <protection hidden="1"/>
    </xf>
    <xf numFmtId="0" fontId="3" fillId="2" borderId="25" xfId="0" applyFont="1" applyFill="1" applyBorder="1" applyAlignment="1" applyProtection="1">
      <alignment vertical="center"/>
      <protection hidden="1"/>
    </xf>
    <xf numFmtId="0" fontId="1" fillId="2" borderId="25" xfId="0" applyFont="1" applyFill="1" applyBorder="1" applyAlignment="1" applyProtection="1">
      <alignment horizontal="left" vertical="center"/>
      <protection hidden="1"/>
    </xf>
    <xf numFmtId="0" fontId="17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4" fillId="2" borderId="2" xfId="0" applyFont="1" applyFill="1" applyBorder="1" applyAlignment="1" applyProtection="1">
      <alignment horizontal="center" vertical="center"/>
      <protection hidden="1"/>
    </xf>
    <xf numFmtId="0" fontId="14" fillId="2" borderId="4" xfId="0" applyFont="1" applyFill="1" applyBorder="1" applyAlignment="1" applyProtection="1">
      <alignment horizontal="center" vertical="center" shrinkToFit="1"/>
      <protection hidden="1"/>
    </xf>
    <xf numFmtId="0" fontId="14" fillId="2" borderId="5" xfId="0" applyFont="1" applyFill="1" applyBorder="1" applyAlignment="1" applyProtection="1">
      <alignment horizontal="center" vertical="center" shrinkToFit="1"/>
      <protection hidden="1"/>
    </xf>
    <xf numFmtId="0" fontId="14" fillId="2" borderId="24" xfId="0" applyFont="1" applyFill="1" applyBorder="1" applyAlignment="1" applyProtection="1">
      <alignment horizontal="center" vertical="center" shrinkToFit="1"/>
      <protection hidden="1"/>
    </xf>
    <xf numFmtId="0" fontId="14" fillId="2" borderId="25" xfId="0" applyFont="1" applyFill="1" applyBorder="1" applyAlignment="1" applyProtection="1">
      <alignment horizontal="center" vertical="center" shrinkToFit="1"/>
      <protection hidden="1"/>
    </xf>
    <xf numFmtId="0" fontId="14" fillId="2" borderId="26" xfId="0" applyFont="1" applyFill="1" applyBorder="1" applyAlignment="1" applyProtection="1">
      <alignment horizontal="center" vertical="center" shrinkToFit="1"/>
      <protection hidden="1"/>
    </xf>
    <xf numFmtId="49" fontId="13" fillId="4" borderId="17" xfId="0" applyNumberFormat="1" applyFont="1" applyFill="1" applyBorder="1" applyAlignment="1" applyProtection="1">
      <alignment horizontal="center" vertical="center"/>
      <protection hidden="1"/>
    </xf>
    <xf numFmtId="49" fontId="13" fillId="4" borderId="8" xfId="0" applyNumberFormat="1" applyFont="1" applyFill="1" applyBorder="1" applyAlignment="1" applyProtection="1">
      <alignment horizontal="center" vertical="center"/>
      <protection hidden="1"/>
    </xf>
    <xf numFmtId="0" fontId="13" fillId="4" borderId="8" xfId="0" applyFont="1" applyFill="1" applyBorder="1" applyAlignment="1" applyProtection="1">
      <alignment horizontal="right" vertical="center" shrinkToFit="1"/>
      <protection hidden="1"/>
    </xf>
    <xf numFmtId="0" fontId="13" fillId="4" borderId="8" xfId="0" applyFont="1" applyFill="1" applyBorder="1" applyAlignment="1" applyProtection="1">
      <alignment horizontal="left" vertical="center" shrinkToFit="1"/>
      <protection hidden="1"/>
    </xf>
    <xf numFmtId="0" fontId="13" fillId="4" borderId="18" xfId="0" applyFont="1" applyFill="1" applyBorder="1" applyAlignment="1" applyProtection="1">
      <alignment horizontal="left" vertical="center" shrinkToFit="1"/>
      <protection hidden="1"/>
    </xf>
    <xf numFmtId="0" fontId="14" fillId="3" borderId="21" xfId="0" applyFont="1" applyFill="1" applyBorder="1" applyAlignment="1" applyProtection="1">
      <alignment horizontal="center" vertical="center"/>
      <protection hidden="1"/>
    </xf>
    <xf numFmtId="0" fontId="14" fillId="3" borderId="22" xfId="0" applyFont="1" applyFill="1" applyBorder="1" applyAlignment="1" applyProtection="1">
      <alignment horizontal="center" vertical="center"/>
      <protection hidden="1"/>
    </xf>
    <xf numFmtId="0" fontId="14" fillId="3" borderId="23" xfId="0" applyFont="1" applyFill="1" applyBorder="1" applyAlignment="1" applyProtection="1">
      <alignment horizontal="center" vertical="center"/>
      <protection hidden="1"/>
    </xf>
    <xf numFmtId="0" fontId="14" fillId="2" borderId="2" xfId="0" applyFont="1" applyFill="1" applyBorder="1" applyAlignment="1" applyProtection="1">
      <alignment horizontal="center" vertical="center" shrinkToFit="1"/>
      <protection hidden="1"/>
    </xf>
    <xf numFmtId="0" fontId="14" fillId="2" borderId="10" xfId="0" applyFont="1" applyFill="1" applyBorder="1" applyAlignment="1" applyProtection="1">
      <alignment horizontal="center" vertical="center"/>
      <protection hidden="1"/>
    </xf>
    <xf numFmtId="0" fontId="14" fillId="2" borderId="11" xfId="0" applyFont="1" applyFill="1" applyBorder="1" applyAlignment="1" applyProtection="1">
      <alignment horizontal="center" vertical="center"/>
      <protection hidden="1"/>
    </xf>
    <xf numFmtId="0" fontId="14" fillId="2" borderId="12" xfId="0" applyFont="1" applyFill="1" applyBorder="1" applyAlignment="1" applyProtection="1">
      <alignment horizontal="center" vertical="center"/>
      <protection hidden="1"/>
    </xf>
    <xf numFmtId="49" fontId="13" fillId="4" borderId="13" xfId="0" applyNumberFormat="1" applyFont="1" applyFill="1" applyBorder="1" applyAlignment="1" applyProtection="1">
      <alignment horizontal="center" vertical="center"/>
      <protection hidden="1"/>
    </xf>
    <xf numFmtId="49" fontId="13" fillId="4" borderId="5" xfId="0" applyNumberFormat="1" applyFont="1" applyFill="1" applyBorder="1" applyAlignment="1" applyProtection="1">
      <alignment horizontal="center" vertical="center"/>
      <protection hidden="1"/>
    </xf>
    <xf numFmtId="0" fontId="13" fillId="4" borderId="14" xfId="0" applyFont="1" applyFill="1" applyBorder="1" applyAlignment="1" applyProtection="1">
      <alignment horizontal="right" vertical="center" shrinkToFit="1"/>
      <protection hidden="1"/>
    </xf>
    <xf numFmtId="0" fontId="13" fillId="4" borderId="15" xfId="0" applyFont="1" applyFill="1" applyBorder="1" applyAlignment="1" applyProtection="1">
      <alignment horizontal="right" vertical="center" shrinkToFit="1"/>
      <protection hidden="1"/>
    </xf>
    <xf numFmtId="0" fontId="13" fillId="4" borderId="13" xfId="0" applyFont="1" applyFill="1" applyBorder="1" applyAlignment="1" applyProtection="1">
      <alignment horizontal="right" vertical="center" shrinkToFit="1"/>
      <protection hidden="1"/>
    </xf>
    <xf numFmtId="0" fontId="13" fillId="4" borderId="5" xfId="0" applyFont="1" applyFill="1" applyBorder="1" applyAlignment="1" applyProtection="1">
      <alignment horizontal="left" vertical="center" shrinkToFit="1"/>
      <protection hidden="1"/>
    </xf>
    <xf numFmtId="0" fontId="13" fillId="4" borderId="14" xfId="0" applyFont="1" applyFill="1" applyBorder="1" applyAlignment="1" applyProtection="1">
      <alignment horizontal="left" vertical="center" shrinkToFit="1"/>
      <protection hidden="1"/>
    </xf>
    <xf numFmtId="0" fontId="13" fillId="4" borderId="5" xfId="0" applyFont="1" applyFill="1" applyBorder="1" applyAlignment="1" applyProtection="1">
      <alignment horizontal="right" vertical="center" shrinkToFit="1"/>
      <protection hidden="1"/>
    </xf>
    <xf numFmtId="0" fontId="13" fillId="3" borderId="4" xfId="0" applyFont="1" applyFill="1" applyBorder="1" applyAlignment="1" applyProtection="1">
      <alignment horizontal="center" vertical="center"/>
      <protection hidden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0" fontId="13" fillId="4" borderId="5" xfId="0" applyFont="1" applyFill="1" applyBorder="1" applyAlignment="1" applyProtection="1">
      <alignment horizontal="left" vertical="center" shrinkToFit="1"/>
      <protection locked="0" hidden="1"/>
    </xf>
    <xf numFmtId="0" fontId="13" fillId="4" borderId="6" xfId="0" applyFont="1" applyFill="1" applyBorder="1" applyAlignment="1" applyProtection="1">
      <alignment horizontal="left" vertical="center" shrinkToFit="1"/>
      <protection locked="0" hidden="1"/>
    </xf>
    <xf numFmtId="0" fontId="13" fillId="3" borderId="7" xfId="0" applyFont="1" applyFill="1" applyBorder="1" applyAlignment="1" applyProtection="1">
      <alignment horizontal="center" vertical="center"/>
      <protection hidden="1"/>
    </xf>
    <xf numFmtId="0" fontId="13" fillId="3" borderId="8" xfId="0" applyFont="1" applyFill="1" applyBorder="1" applyAlignment="1" applyProtection="1">
      <alignment horizontal="center" vertical="center"/>
      <protection hidden="1"/>
    </xf>
    <xf numFmtId="0" fontId="13" fillId="4" borderId="8" xfId="0" applyFont="1" applyFill="1" applyBorder="1" applyAlignment="1" applyProtection="1">
      <alignment horizontal="left" vertical="center" shrinkToFit="1"/>
      <protection locked="0" hidden="1"/>
    </xf>
    <xf numFmtId="0" fontId="13" fillId="4" borderId="9" xfId="0" applyFont="1" applyFill="1" applyBorder="1" applyAlignment="1" applyProtection="1">
      <alignment horizontal="left" vertical="center" shrinkToFit="1"/>
      <protection locked="0" hidden="1"/>
    </xf>
    <xf numFmtId="0" fontId="2" fillId="0" borderId="0" xfId="0" applyFont="1" applyAlignment="1" applyProtection="1">
      <alignment horizontal="center"/>
      <protection hidden="1"/>
    </xf>
    <xf numFmtId="0" fontId="14" fillId="2" borderId="1" xfId="0" applyFont="1" applyFill="1" applyBorder="1" applyAlignment="1" applyProtection="1">
      <alignment horizontal="center" vertical="center"/>
      <protection hidden="1"/>
    </xf>
    <xf numFmtId="0" fontId="14" fillId="2" borderId="3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 shrinkToFit="1"/>
      <protection hidden="1"/>
    </xf>
    <xf numFmtId="0" fontId="4" fillId="2" borderId="5" xfId="0" applyFont="1" applyFill="1" applyBorder="1" applyAlignment="1" applyProtection="1">
      <alignment horizontal="center" vertical="center" shrinkToFit="1"/>
      <protection hidden="1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center" vertical="center" shrinkToFit="1"/>
      <protection hidden="1"/>
    </xf>
    <xf numFmtId="0" fontId="4" fillId="2" borderId="25" xfId="0" applyFont="1" applyFill="1" applyBorder="1" applyAlignment="1" applyProtection="1">
      <alignment horizontal="center" vertical="center" shrinkToFit="1"/>
      <protection hidden="1"/>
    </xf>
    <xf numFmtId="0" fontId="4" fillId="2" borderId="26" xfId="0" applyFont="1" applyFill="1" applyBorder="1" applyAlignment="1" applyProtection="1">
      <alignment horizontal="center" vertical="center" shrinkToFit="1"/>
      <protection hidden="1"/>
    </xf>
    <xf numFmtId="0" fontId="4" fillId="3" borderId="8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0" fontId="4" fillId="3" borderId="21" xfId="0" applyFont="1" applyFill="1" applyBorder="1" applyAlignment="1" applyProtection="1">
      <alignment horizontal="center" vertical="center"/>
      <protection hidden="1"/>
    </xf>
    <xf numFmtId="0" fontId="4" fillId="3" borderId="22" xfId="0" applyFont="1" applyFill="1" applyBorder="1" applyAlignment="1" applyProtection="1">
      <alignment horizontal="center" vertical="center"/>
      <protection hidden="1"/>
    </xf>
    <xf numFmtId="0" fontId="4" fillId="3" borderId="23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 shrinkToFit="1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4" fillId="2" borderId="38" xfId="0" applyFont="1" applyFill="1" applyBorder="1" applyAlignment="1" applyProtection="1">
      <alignment horizontal="center" vertical="center"/>
      <protection hidden="1"/>
    </xf>
    <xf numFmtId="0" fontId="4" fillId="2" borderId="39" xfId="0" applyFont="1" applyFill="1" applyBorder="1" applyAlignment="1" applyProtection="1">
      <alignment horizontal="center" vertical="center"/>
      <protection hidden="1"/>
    </xf>
    <xf numFmtId="49" fontId="3" fillId="4" borderId="26" xfId="0" applyNumberFormat="1" applyFont="1" applyFill="1" applyBorder="1" applyAlignment="1" applyProtection="1">
      <alignment horizontal="center" vertical="center"/>
      <protection hidden="1"/>
    </xf>
    <xf numFmtId="49" fontId="3" fillId="4" borderId="28" xfId="0" applyNumberFormat="1" applyFont="1" applyFill="1" applyBorder="1" applyAlignment="1" applyProtection="1">
      <alignment horizontal="center" vertical="center"/>
      <protection hidden="1"/>
    </xf>
    <xf numFmtId="0" fontId="3" fillId="4" borderId="28" xfId="0" applyFont="1" applyFill="1" applyBorder="1" applyAlignment="1" applyProtection="1">
      <alignment horizontal="right" vertical="center" shrinkToFit="1"/>
      <protection hidden="1"/>
    </xf>
    <xf numFmtId="0" fontId="3" fillId="4" borderId="28" xfId="0" applyFont="1" applyFill="1" applyBorder="1" applyAlignment="1" applyProtection="1">
      <alignment horizontal="left" vertical="center" shrinkToFit="1"/>
      <protection hidden="1"/>
    </xf>
    <xf numFmtId="0" fontId="3" fillId="4" borderId="36" xfId="0" applyFont="1" applyFill="1" applyBorder="1" applyAlignment="1" applyProtection="1">
      <alignment horizontal="left" vertical="center" shrinkToFit="1"/>
      <protection hidden="1"/>
    </xf>
    <xf numFmtId="49" fontId="3" fillId="4" borderId="31" xfId="0" applyNumberFormat="1" applyFont="1" applyFill="1" applyBorder="1" applyAlignment="1" applyProtection="1">
      <alignment horizontal="center" vertical="center"/>
      <protection hidden="1"/>
    </xf>
    <xf numFmtId="49" fontId="3" fillId="4" borderId="32" xfId="0" applyNumberFormat="1" applyFont="1" applyFill="1" applyBorder="1" applyAlignment="1" applyProtection="1">
      <alignment horizontal="center" vertical="center"/>
      <protection hidden="1"/>
    </xf>
    <xf numFmtId="0" fontId="3" fillId="4" borderId="32" xfId="0" applyFont="1" applyFill="1" applyBorder="1" applyAlignment="1" applyProtection="1">
      <alignment horizontal="right" vertical="center" shrinkToFit="1"/>
      <protection hidden="1"/>
    </xf>
    <xf numFmtId="0" fontId="3" fillId="4" borderId="32" xfId="0" applyFont="1" applyFill="1" applyBorder="1" applyAlignment="1" applyProtection="1">
      <alignment horizontal="left" vertical="center" shrinkToFit="1"/>
      <protection hidden="1"/>
    </xf>
    <xf numFmtId="0" fontId="3" fillId="4" borderId="33" xfId="0" applyFont="1" applyFill="1" applyBorder="1" applyAlignment="1" applyProtection="1">
      <alignment horizontal="left" vertical="center" shrinkToFit="1"/>
      <protection hidden="1"/>
    </xf>
    <xf numFmtId="49" fontId="3" fillId="4" borderId="13" xfId="0" applyNumberFormat="1" applyFont="1" applyFill="1" applyBorder="1" applyAlignment="1" applyProtection="1">
      <alignment horizontal="center" vertical="center"/>
      <protection hidden="1"/>
    </xf>
    <xf numFmtId="49" fontId="3" fillId="4" borderId="5" xfId="0" applyNumberFormat="1" applyFont="1" applyFill="1" applyBorder="1" applyAlignment="1" applyProtection="1">
      <alignment horizontal="center" vertical="center"/>
      <protection hidden="1"/>
    </xf>
    <xf numFmtId="0" fontId="3" fillId="4" borderId="5" xfId="0" applyFont="1" applyFill="1" applyBorder="1" applyAlignment="1" applyProtection="1">
      <alignment horizontal="right" vertical="center" shrinkToFit="1"/>
      <protection hidden="1"/>
    </xf>
    <xf numFmtId="0" fontId="3" fillId="4" borderId="5" xfId="0" applyFont="1" applyFill="1" applyBorder="1" applyAlignment="1" applyProtection="1">
      <alignment horizontal="left" vertical="center" shrinkToFit="1"/>
      <protection hidden="1"/>
    </xf>
    <xf numFmtId="0" fontId="3" fillId="4" borderId="14" xfId="0" applyFont="1" applyFill="1" applyBorder="1" applyAlignment="1" applyProtection="1">
      <alignment horizontal="left" vertical="center" shrinkToFit="1"/>
      <protection hidden="1"/>
    </xf>
    <xf numFmtId="0" fontId="3" fillId="3" borderId="27" xfId="0" applyFont="1" applyFill="1" applyBorder="1" applyAlignment="1" applyProtection="1">
      <alignment horizontal="center" vertical="center"/>
      <protection hidden="1"/>
    </xf>
    <xf numFmtId="0" fontId="3" fillId="3" borderId="28" xfId="0" applyFont="1" applyFill="1" applyBorder="1" applyAlignment="1" applyProtection="1">
      <alignment horizontal="center" vertical="center"/>
      <protection hidden="1"/>
    </xf>
    <xf numFmtId="0" fontId="3" fillId="4" borderId="28" xfId="0" applyFont="1" applyFill="1" applyBorder="1" applyAlignment="1" applyProtection="1">
      <alignment horizontal="left" vertical="center" shrinkToFit="1"/>
      <protection locked="0" hidden="1"/>
    </xf>
    <xf numFmtId="0" fontId="3" fillId="4" borderId="29" xfId="0" applyFont="1" applyFill="1" applyBorder="1" applyAlignment="1" applyProtection="1">
      <alignment horizontal="left" vertical="center" shrinkToFit="1"/>
      <protection locked="0" hidden="1"/>
    </xf>
    <xf numFmtId="0" fontId="4" fillId="2" borderId="10" xfId="0" applyFont="1" applyFill="1" applyBorder="1" applyAlignment="1" applyProtection="1">
      <alignment horizontal="center" vertical="center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3" fillId="4" borderId="14" xfId="0" applyFont="1" applyFill="1" applyBorder="1" applyAlignment="1" applyProtection="1">
      <alignment horizontal="right" vertical="center" shrinkToFit="1"/>
      <protection hidden="1"/>
    </xf>
    <xf numFmtId="0" fontId="3" fillId="4" borderId="15" xfId="0" applyFont="1" applyFill="1" applyBorder="1" applyAlignment="1" applyProtection="1">
      <alignment horizontal="right" vertical="center" shrinkToFit="1"/>
      <protection hidden="1"/>
    </xf>
    <xf numFmtId="0" fontId="3" fillId="4" borderId="13" xfId="0" applyFont="1" applyFill="1" applyBorder="1" applyAlignment="1" applyProtection="1">
      <alignment horizontal="right" vertical="center" shrinkToFit="1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4" borderId="5" xfId="0" applyFont="1" applyFill="1" applyBorder="1" applyAlignment="1" applyProtection="1">
      <alignment horizontal="left" vertical="center" shrinkToFit="1"/>
      <protection locked="0" hidden="1"/>
    </xf>
    <xf numFmtId="0" fontId="3" fillId="4" borderId="6" xfId="0" applyFont="1" applyFill="1" applyBorder="1" applyAlignment="1" applyProtection="1">
      <alignment horizontal="left" vertical="center" shrinkToFit="1"/>
      <protection locked="0" hidden="1"/>
    </xf>
    <xf numFmtId="0" fontId="3" fillId="3" borderId="7" xfId="0" applyFont="1" applyFill="1" applyBorder="1" applyAlignment="1" applyProtection="1">
      <alignment horizontal="center" vertical="center"/>
      <protection hidden="1"/>
    </xf>
    <xf numFmtId="0" fontId="3" fillId="3" borderId="8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3" fillId="3" borderId="40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4" borderId="8" xfId="0" applyFont="1" applyFill="1" applyBorder="1" applyAlignment="1" applyProtection="1">
      <alignment horizontal="left" vertical="center" shrinkToFit="1"/>
      <protection locked="0" hidden="1"/>
    </xf>
    <xf numFmtId="0" fontId="3" fillId="4" borderId="9" xfId="0" applyFont="1" applyFill="1" applyBorder="1" applyAlignment="1" applyProtection="1">
      <alignment horizontal="left" vertical="center" shrinkToFit="1"/>
      <protection locked="0" hidden="1"/>
    </xf>
  </cellXfs>
  <cellStyles count="1">
    <cellStyle name="Normální" xfId="0" builtinId="0"/>
  </cellStyles>
  <dxfs count="8">
    <dxf>
      <font>
        <b/>
        <i val="0"/>
        <strike val="0"/>
        <condense val="0"/>
        <extend val="0"/>
        <color indexed="9"/>
      </font>
      <fill>
        <patternFill>
          <bgColor indexed="9"/>
        </patternFill>
      </fill>
      <border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color indexed="9"/>
      </font>
      <fill>
        <patternFill>
          <bgColor indexed="9"/>
        </patternFill>
      </fill>
      <border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color indexed="9"/>
      </font>
      <fill>
        <patternFill>
          <bgColor indexed="9"/>
        </patternFill>
      </fill>
      <border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color indexed="9"/>
      </font>
      <fill>
        <patternFill>
          <bgColor indexed="9"/>
        </patternFill>
      </fill>
      <border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color indexed="9"/>
      </font>
      <fill>
        <patternFill>
          <bgColor indexed="9"/>
        </patternFill>
      </fill>
      <border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color indexed="9"/>
      </font>
      <fill>
        <patternFill>
          <bgColor indexed="9"/>
        </patternFill>
      </fill>
      <border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color indexed="9"/>
      </font>
      <fill>
        <patternFill>
          <bgColor indexed="9"/>
        </patternFill>
      </fill>
      <border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color indexed="9"/>
      </font>
      <fill>
        <patternFill>
          <bgColor indexed="9"/>
        </patternFill>
      </fill>
      <border>
        <left/>
        <right/>
        <top style="thin">
          <color indexed="64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AD017-A244-48DE-8D5F-3DCAB285E0B2}">
  <dimension ref="A1:S33"/>
  <sheetViews>
    <sheetView tabSelected="1" topLeftCell="A6" workbookViewId="0">
      <selection activeCell="S21" sqref="S21"/>
    </sheetView>
  </sheetViews>
  <sheetFormatPr defaultRowHeight="15.6" x14ac:dyDescent="0.3"/>
  <cols>
    <col min="1" max="1" width="0.88671875" style="1" customWidth="1"/>
    <col min="2" max="2" width="6.6640625" style="1" customWidth="1"/>
    <col min="3" max="3" width="1.6640625" style="1" customWidth="1"/>
    <col min="4" max="5" width="6.6640625" style="3" customWidth="1"/>
    <col min="6" max="6" width="1.6640625" style="3" customWidth="1"/>
    <col min="7" max="8" width="6.6640625" style="3" customWidth="1"/>
    <col min="9" max="9" width="1.6640625" style="3" customWidth="1"/>
    <col min="10" max="11" width="6.6640625" style="3" customWidth="1"/>
    <col min="12" max="12" width="1.6640625" style="3" customWidth="1"/>
    <col min="13" max="13" width="6.6640625" style="3" customWidth="1"/>
    <col min="14" max="14" width="4.6640625" style="3" customWidth="1"/>
    <col min="15" max="15" width="1.6640625" style="3" customWidth="1"/>
    <col min="16" max="16" width="4.6640625" style="3" customWidth="1"/>
    <col min="17" max="18" width="6.6640625" style="3" customWidth="1"/>
    <col min="19" max="19" width="9.109375" style="2" customWidth="1"/>
    <col min="257" max="257" width="0.88671875" customWidth="1"/>
    <col min="258" max="258" width="6.6640625" customWidth="1"/>
    <col min="259" max="259" width="1.6640625" customWidth="1"/>
    <col min="260" max="261" width="6.6640625" customWidth="1"/>
    <col min="262" max="262" width="1.6640625" customWidth="1"/>
    <col min="263" max="264" width="6.6640625" customWidth="1"/>
    <col min="265" max="265" width="1.6640625" customWidth="1"/>
    <col min="266" max="267" width="6.6640625" customWidth="1"/>
    <col min="268" max="268" width="1.6640625" customWidth="1"/>
    <col min="269" max="269" width="6.6640625" customWidth="1"/>
    <col min="270" max="270" width="4.6640625" customWidth="1"/>
    <col min="271" max="271" width="1.6640625" customWidth="1"/>
    <col min="272" max="272" width="4.6640625" customWidth="1"/>
    <col min="273" max="274" width="6.6640625" customWidth="1"/>
    <col min="275" max="275" width="9.109375" customWidth="1"/>
    <col min="513" max="513" width="0.88671875" customWidth="1"/>
    <col min="514" max="514" width="6.6640625" customWidth="1"/>
    <col min="515" max="515" width="1.6640625" customWidth="1"/>
    <col min="516" max="517" width="6.6640625" customWidth="1"/>
    <col min="518" max="518" width="1.6640625" customWidth="1"/>
    <col min="519" max="520" width="6.6640625" customWidth="1"/>
    <col min="521" max="521" width="1.6640625" customWidth="1"/>
    <col min="522" max="523" width="6.6640625" customWidth="1"/>
    <col min="524" max="524" width="1.6640625" customWidth="1"/>
    <col min="525" max="525" width="6.6640625" customWidth="1"/>
    <col min="526" max="526" width="4.6640625" customWidth="1"/>
    <col min="527" max="527" width="1.6640625" customWidth="1"/>
    <col min="528" max="528" width="4.6640625" customWidth="1"/>
    <col min="529" max="530" width="6.6640625" customWidth="1"/>
    <col min="531" max="531" width="9.109375" customWidth="1"/>
    <col min="769" max="769" width="0.88671875" customWidth="1"/>
    <col min="770" max="770" width="6.6640625" customWidth="1"/>
    <col min="771" max="771" width="1.6640625" customWidth="1"/>
    <col min="772" max="773" width="6.6640625" customWidth="1"/>
    <col min="774" max="774" width="1.6640625" customWidth="1"/>
    <col min="775" max="776" width="6.6640625" customWidth="1"/>
    <col min="777" max="777" width="1.6640625" customWidth="1"/>
    <col min="778" max="779" width="6.6640625" customWidth="1"/>
    <col min="780" max="780" width="1.6640625" customWidth="1"/>
    <col min="781" max="781" width="6.6640625" customWidth="1"/>
    <col min="782" max="782" width="4.6640625" customWidth="1"/>
    <col min="783" max="783" width="1.6640625" customWidth="1"/>
    <col min="784" max="784" width="4.6640625" customWidth="1"/>
    <col min="785" max="786" width="6.6640625" customWidth="1"/>
    <col min="787" max="787" width="9.109375" customWidth="1"/>
    <col min="1025" max="1025" width="0.88671875" customWidth="1"/>
    <col min="1026" max="1026" width="6.6640625" customWidth="1"/>
    <col min="1027" max="1027" width="1.6640625" customWidth="1"/>
    <col min="1028" max="1029" width="6.6640625" customWidth="1"/>
    <col min="1030" max="1030" width="1.6640625" customWidth="1"/>
    <col min="1031" max="1032" width="6.6640625" customWidth="1"/>
    <col min="1033" max="1033" width="1.6640625" customWidth="1"/>
    <col min="1034" max="1035" width="6.6640625" customWidth="1"/>
    <col min="1036" max="1036" width="1.6640625" customWidth="1"/>
    <col min="1037" max="1037" width="6.6640625" customWidth="1"/>
    <col min="1038" max="1038" width="4.6640625" customWidth="1"/>
    <col min="1039" max="1039" width="1.6640625" customWidth="1"/>
    <col min="1040" max="1040" width="4.6640625" customWidth="1"/>
    <col min="1041" max="1042" width="6.6640625" customWidth="1"/>
    <col min="1043" max="1043" width="9.109375" customWidth="1"/>
    <col min="1281" max="1281" width="0.88671875" customWidth="1"/>
    <col min="1282" max="1282" width="6.6640625" customWidth="1"/>
    <col min="1283" max="1283" width="1.6640625" customWidth="1"/>
    <col min="1284" max="1285" width="6.6640625" customWidth="1"/>
    <col min="1286" max="1286" width="1.6640625" customWidth="1"/>
    <col min="1287" max="1288" width="6.6640625" customWidth="1"/>
    <col min="1289" max="1289" width="1.6640625" customWidth="1"/>
    <col min="1290" max="1291" width="6.6640625" customWidth="1"/>
    <col min="1292" max="1292" width="1.6640625" customWidth="1"/>
    <col min="1293" max="1293" width="6.6640625" customWidth="1"/>
    <col min="1294" max="1294" width="4.6640625" customWidth="1"/>
    <col min="1295" max="1295" width="1.6640625" customWidth="1"/>
    <col min="1296" max="1296" width="4.6640625" customWidth="1"/>
    <col min="1297" max="1298" width="6.6640625" customWidth="1"/>
    <col min="1299" max="1299" width="9.109375" customWidth="1"/>
    <col min="1537" max="1537" width="0.88671875" customWidth="1"/>
    <col min="1538" max="1538" width="6.6640625" customWidth="1"/>
    <col min="1539" max="1539" width="1.6640625" customWidth="1"/>
    <col min="1540" max="1541" width="6.6640625" customWidth="1"/>
    <col min="1542" max="1542" width="1.6640625" customWidth="1"/>
    <col min="1543" max="1544" width="6.6640625" customWidth="1"/>
    <col min="1545" max="1545" width="1.6640625" customWidth="1"/>
    <col min="1546" max="1547" width="6.6640625" customWidth="1"/>
    <col min="1548" max="1548" width="1.6640625" customWidth="1"/>
    <col min="1549" max="1549" width="6.6640625" customWidth="1"/>
    <col min="1550" max="1550" width="4.6640625" customWidth="1"/>
    <col min="1551" max="1551" width="1.6640625" customWidth="1"/>
    <col min="1552" max="1552" width="4.6640625" customWidth="1"/>
    <col min="1553" max="1554" width="6.6640625" customWidth="1"/>
    <col min="1555" max="1555" width="9.109375" customWidth="1"/>
    <col min="1793" max="1793" width="0.88671875" customWidth="1"/>
    <col min="1794" max="1794" width="6.6640625" customWidth="1"/>
    <col min="1795" max="1795" width="1.6640625" customWidth="1"/>
    <col min="1796" max="1797" width="6.6640625" customWidth="1"/>
    <col min="1798" max="1798" width="1.6640625" customWidth="1"/>
    <col min="1799" max="1800" width="6.6640625" customWidth="1"/>
    <col min="1801" max="1801" width="1.6640625" customWidth="1"/>
    <col min="1802" max="1803" width="6.6640625" customWidth="1"/>
    <col min="1804" max="1804" width="1.6640625" customWidth="1"/>
    <col min="1805" max="1805" width="6.6640625" customWidth="1"/>
    <col min="1806" max="1806" width="4.6640625" customWidth="1"/>
    <col min="1807" max="1807" width="1.6640625" customWidth="1"/>
    <col min="1808" max="1808" width="4.6640625" customWidth="1"/>
    <col min="1809" max="1810" width="6.6640625" customWidth="1"/>
    <col min="1811" max="1811" width="9.109375" customWidth="1"/>
    <col min="2049" max="2049" width="0.88671875" customWidth="1"/>
    <col min="2050" max="2050" width="6.6640625" customWidth="1"/>
    <col min="2051" max="2051" width="1.6640625" customWidth="1"/>
    <col min="2052" max="2053" width="6.6640625" customWidth="1"/>
    <col min="2054" max="2054" width="1.6640625" customWidth="1"/>
    <col min="2055" max="2056" width="6.6640625" customWidth="1"/>
    <col min="2057" max="2057" width="1.6640625" customWidth="1"/>
    <col min="2058" max="2059" width="6.6640625" customWidth="1"/>
    <col min="2060" max="2060" width="1.6640625" customWidth="1"/>
    <col min="2061" max="2061" width="6.6640625" customWidth="1"/>
    <col min="2062" max="2062" width="4.6640625" customWidth="1"/>
    <col min="2063" max="2063" width="1.6640625" customWidth="1"/>
    <col min="2064" max="2064" width="4.6640625" customWidth="1"/>
    <col min="2065" max="2066" width="6.6640625" customWidth="1"/>
    <col min="2067" max="2067" width="9.109375" customWidth="1"/>
    <col min="2305" max="2305" width="0.88671875" customWidth="1"/>
    <col min="2306" max="2306" width="6.6640625" customWidth="1"/>
    <col min="2307" max="2307" width="1.6640625" customWidth="1"/>
    <col min="2308" max="2309" width="6.6640625" customWidth="1"/>
    <col min="2310" max="2310" width="1.6640625" customWidth="1"/>
    <col min="2311" max="2312" width="6.6640625" customWidth="1"/>
    <col min="2313" max="2313" width="1.6640625" customWidth="1"/>
    <col min="2314" max="2315" width="6.6640625" customWidth="1"/>
    <col min="2316" max="2316" width="1.6640625" customWidth="1"/>
    <col min="2317" max="2317" width="6.6640625" customWidth="1"/>
    <col min="2318" max="2318" width="4.6640625" customWidth="1"/>
    <col min="2319" max="2319" width="1.6640625" customWidth="1"/>
    <col min="2320" max="2320" width="4.6640625" customWidth="1"/>
    <col min="2321" max="2322" width="6.6640625" customWidth="1"/>
    <col min="2323" max="2323" width="9.109375" customWidth="1"/>
    <col min="2561" max="2561" width="0.88671875" customWidth="1"/>
    <col min="2562" max="2562" width="6.6640625" customWidth="1"/>
    <col min="2563" max="2563" width="1.6640625" customWidth="1"/>
    <col min="2564" max="2565" width="6.6640625" customWidth="1"/>
    <col min="2566" max="2566" width="1.6640625" customWidth="1"/>
    <col min="2567" max="2568" width="6.6640625" customWidth="1"/>
    <col min="2569" max="2569" width="1.6640625" customWidth="1"/>
    <col min="2570" max="2571" width="6.6640625" customWidth="1"/>
    <col min="2572" max="2572" width="1.6640625" customWidth="1"/>
    <col min="2573" max="2573" width="6.6640625" customWidth="1"/>
    <col min="2574" max="2574" width="4.6640625" customWidth="1"/>
    <col min="2575" max="2575" width="1.6640625" customWidth="1"/>
    <col min="2576" max="2576" width="4.6640625" customWidth="1"/>
    <col min="2577" max="2578" width="6.6640625" customWidth="1"/>
    <col min="2579" max="2579" width="9.109375" customWidth="1"/>
    <col min="2817" max="2817" width="0.88671875" customWidth="1"/>
    <col min="2818" max="2818" width="6.6640625" customWidth="1"/>
    <col min="2819" max="2819" width="1.6640625" customWidth="1"/>
    <col min="2820" max="2821" width="6.6640625" customWidth="1"/>
    <col min="2822" max="2822" width="1.6640625" customWidth="1"/>
    <col min="2823" max="2824" width="6.6640625" customWidth="1"/>
    <col min="2825" max="2825" width="1.6640625" customWidth="1"/>
    <col min="2826" max="2827" width="6.6640625" customWidth="1"/>
    <col min="2828" max="2828" width="1.6640625" customWidth="1"/>
    <col min="2829" max="2829" width="6.6640625" customWidth="1"/>
    <col min="2830" max="2830" width="4.6640625" customWidth="1"/>
    <col min="2831" max="2831" width="1.6640625" customWidth="1"/>
    <col min="2832" max="2832" width="4.6640625" customWidth="1"/>
    <col min="2833" max="2834" width="6.6640625" customWidth="1"/>
    <col min="2835" max="2835" width="9.109375" customWidth="1"/>
    <col min="3073" max="3073" width="0.88671875" customWidth="1"/>
    <col min="3074" max="3074" width="6.6640625" customWidth="1"/>
    <col min="3075" max="3075" width="1.6640625" customWidth="1"/>
    <col min="3076" max="3077" width="6.6640625" customWidth="1"/>
    <col min="3078" max="3078" width="1.6640625" customWidth="1"/>
    <col min="3079" max="3080" width="6.6640625" customWidth="1"/>
    <col min="3081" max="3081" width="1.6640625" customWidth="1"/>
    <col min="3082" max="3083" width="6.6640625" customWidth="1"/>
    <col min="3084" max="3084" width="1.6640625" customWidth="1"/>
    <col min="3085" max="3085" width="6.6640625" customWidth="1"/>
    <col min="3086" max="3086" width="4.6640625" customWidth="1"/>
    <col min="3087" max="3087" width="1.6640625" customWidth="1"/>
    <col min="3088" max="3088" width="4.6640625" customWidth="1"/>
    <col min="3089" max="3090" width="6.6640625" customWidth="1"/>
    <col min="3091" max="3091" width="9.109375" customWidth="1"/>
    <col min="3329" max="3329" width="0.88671875" customWidth="1"/>
    <col min="3330" max="3330" width="6.6640625" customWidth="1"/>
    <col min="3331" max="3331" width="1.6640625" customWidth="1"/>
    <col min="3332" max="3333" width="6.6640625" customWidth="1"/>
    <col min="3334" max="3334" width="1.6640625" customWidth="1"/>
    <col min="3335" max="3336" width="6.6640625" customWidth="1"/>
    <col min="3337" max="3337" width="1.6640625" customWidth="1"/>
    <col min="3338" max="3339" width="6.6640625" customWidth="1"/>
    <col min="3340" max="3340" width="1.6640625" customWidth="1"/>
    <col min="3341" max="3341" width="6.6640625" customWidth="1"/>
    <col min="3342" max="3342" width="4.6640625" customWidth="1"/>
    <col min="3343" max="3343" width="1.6640625" customWidth="1"/>
    <col min="3344" max="3344" width="4.6640625" customWidth="1"/>
    <col min="3345" max="3346" width="6.6640625" customWidth="1"/>
    <col min="3347" max="3347" width="9.109375" customWidth="1"/>
    <col min="3585" max="3585" width="0.88671875" customWidth="1"/>
    <col min="3586" max="3586" width="6.6640625" customWidth="1"/>
    <col min="3587" max="3587" width="1.6640625" customWidth="1"/>
    <col min="3588" max="3589" width="6.6640625" customWidth="1"/>
    <col min="3590" max="3590" width="1.6640625" customWidth="1"/>
    <col min="3591" max="3592" width="6.6640625" customWidth="1"/>
    <col min="3593" max="3593" width="1.6640625" customWidth="1"/>
    <col min="3594" max="3595" width="6.6640625" customWidth="1"/>
    <col min="3596" max="3596" width="1.6640625" customWidth="1"/>
    <col min="3597" max="3597" width="6.6640625" customWidth="1"/>
    <col min="3598" max="3598" width="4.6640625" customWidth="1"/>
    <col min="3599" max="3599" width="1.6640625" customWidth="1"/>
    <col min="3600" max="3600" width="4.6640625" customWidth="1"/>
    <col min="3601" max="3602" width="6.6640625" customWidth="1"/>
    <col min="3603" max="3603" width="9.109375" customWidth="1"/>
    <col min="3841" max="3841" width="0.88671875" customWidth="1"/>
    <col min="3842" max="3842" width="6.6640625" customWidth="1"/>
    <col min="3843" max="3843" width="1.6640625" customWidth="1"/>
    <col min="3844" max="3845" width="6.6640625" customWidth="1"/>
    <col min="3846" max="3846" width="1.6640625" customWidth="1"/>
    <col min="3847" max="3848" width="6.6640625" customWidth="1"/>
    <col min="3849" max="3849" width="1.6640625" customWidth="1"/>
    <col min="3850" max="3851" width="6.6640625" customWidth="1"/>
    <col min="3852" max="3852" width="1.6640625" customWidth="1"/>
    <col min="3853" max="3853" width="6.6640625" customWidth="1"/>
    <col min="3854" max="3854" width="4.6640625" customWidth="1"/>
    <col min="3855" max="3855" width="1.6640625" customWidth="1"/>
    <col min="3856" max="3856" width="4.6640625" customWidth="1"/>
    <col min="3857" max="3858" width="6.6640625" customWidth="1"/>
    <col min="3859" max="3859" width="9.109375" customWidth="1"/>
    <col min="4097" max="4097" width="0.88671875" customWidth="1"/>
    <col min="4098" max="4098" width="6.6640625" customWidth="1"/>
    <col min="4099" max="4099" width="1.6640625" customWidth="1"/>
    <col min="4100" max="4101" width="6.6640625" customWidth="1"/>
    <col min="4102" max="4102" width="1.6640625" customWidth="1"/>
    <col min="4103" max="4104" width="6.6640625" customWidth="1"/>
    <col min="4105" max="4105" width="1.6640625" customWidth="1"/>
    <col min="4106" max="4107" width="6.6640625" customWidth="1"/>
    <col min="4108" max="4108" width="1.6640625" customWidth="1"/>
    <col min="4109" max="4109" width="6.6640625" customWidth="1"/>
    <col min="4110" max="4110" width="4.6640625" customWidth="1"/>
    <col min="4111" max="4111" width="1.6640625" customWidth="1"/>
    <col min="4112" max="4112" width="4.6640625" customWidth="1"/>
    <col min="4113" max="4114" width="6.6640625" customWidth="1"/>
    <col min="4115" max="4115" width="9.109375" customWidth="1"/>
    <col min="4353" max="4353" width="0.88671875" customWidth="1"/>
    <col min="4354" max="4354" width="6.6640625" customWidth="1"/>
    <col min="4355" max="4355" width="1.6640625" customWidth="1"/>
    <col min="4356" max="4357" width="6.6640625" customWidth="1"/>
    <col min="4358" max="4358" width="1.6640625" customWidth="1"/>
    <col min="4359" max="4360" width="6.6640625" customWidth="1"/>
    <col min="4361" max="4361" width="1.6640625" customWidth="1"/>
    <col min="4362" max="4363" width="6.6640625" customWidth="1"/>
    <col min="4364" max="4364" width="1.6640625" customWidth="1"/>
    <col min="4365" max="4365" width="6.6640625" customWidth="1"/>
    <col min="4366" max="4366" width="4.6640625" customWidth="1"/>
    <col min="4367" max="4367" width="1.6640625" customWidth="1"/>
    <col min="4368" max="4368" width="4.6640625" customWidth="1"/>
    <col min="4369" max="4370" width="6.6640625" customWidth="1"/>
    <col min="4371" max="4371" width="9.109375" customWidth="1"/>
    <col min="4609" max="4609" width="0.88671875" customWidth="1"/>
    <col min="4610" max="4610" width="6.6640625" customWidth="1"/>
    <col min="4611" max="4611" width="1.6640625" customWidth="1"/>
    <col min="4612" max="4613" width="6.6640625" customWidth="1"/>
    <col min="4614" max="4614" width="1.6640625" customWidth="1"/>
    <col min="4615" max="4616" width="6.6640625" customWidth="1"/>
    <col min="4617" max="4617" width="1.6640625" customWidth="1"/>
    <col min="4618" max="4619" width="6.6640625" customWidth="1"/>
    <col min="4620" max="4620" width="1.6640625" customWidth="1"/>
    <col min="4621" max="4621" width="6.6640625" customWidth="1"/>
    <col min="4622" max="4622" width="4.6640625" customWidth="1"/>
    <col min="4623" max="4623" width="1.6640625" customWidth="1"/>
    <col min="4624" max="4624" width="4.6640625" customWidth="1"/>
    <col min="4625" max="4626" width="6.6640625" customWidth="1"/>
    <col min="4627" max="4627" width="9.109375" customWidth="1"/>
    <col min="4865" max="4865" width="0.88671875" customWidth="1"/>
    <col min="4866" max="4866" width="6.6640625" customWidth="1"/>
    <col min="4867" max="4867" width="1.6640625" customWidth="1"/>
    <col min="4868" max="4869" width="6.6640625" customWidth="1"/>
    <col min="4870" max="4870" width="1.6640625" customWidth="1"/>
    <col min="4871" max="4872" width="6.6640625" customWidth="1"/>
    <col min="4873" max="4873" width="1.6640625" customWidth="1"/>
    <col min="4874" max="4875" width="6.6640625" customWidth="1"/>
    <col min="4876" max="4876" width="1.6640625" customWidth="1"/>
    <col min="4877" max="4877" width="6.6640625" customWidth="1"/>
    <col min="4878" max="4878" width="4.6640625" customWidth="1"/>
    <col min="4879" max="4879" width="1.6640625" customWidth="1"/>
    <col min="4880" max="4880" width="4.6640625" customWidth="1"/>
    <col min="4881" max="4882" width="6.6640625" customWidth="1"/>
    <col min="4883" max="4883" width="9.109375" customWidth="1"/>
    <col min="5121" max="5121" width="0.88671875" customWidth="1"/>
    <col min="5122" max="5122" width="6.6640625" customWidth="1"/>
    <col min="5123" max="5123" width="1.6640625" customWidth="1"/>
    <col min="5124" max="5125" width="6.6640625" customWidth="1"/>
    <col min="5126" max="5126" width="1.6640625" customWidth="1"/>
    <col min="5127" max="5128" width="6.6640625" customWidth="1"/>
    <col min="5129" max="5129" width="1.6640625" customWidth="1"/>
    <col min="5130" max="5131" width="6.6640625" customWidth="1"/>
    <col min="5132" max="5132" width="1.6640625" customWidth="1"/>
    <col min="5133" max="5133" width="6.6640625" customWidth="1"/>
    <col min="5134" max="5134" width="4.6640625" customWidth="1"/>
    <col min="5135" max="5135" width="1.6640625" customWidth="1"/>
    <col min="5136" max="5136" width="4.6640625" customWidth="1"/>
    <col min="5137" max="5138" width="6.6640625" customWidth="1"/>
    <col min="5139" max="5139" width="9.109375" customWidth="1"/>
    <col min="5377" max="5377" width="0.88671875" customWidth="1"/>
    <col min="5378" max="5378" width="6.6640625" customWidth="1"/>
    <col min="5379" max="5379" width="1.6640625" customWidth="1"/>
    <col min="5380" max="5381" width="6.6640625" customWidth="1"/>
    <col min="5382" max="5382" width="1.6640625" customWidth="1"/>
    <col min="5383" max="5384" width="6.6640625" customWidth="1"/>
    <col min="5385" max="5385" width="1.6640625" customWidth="1"/>
    <col min="5386" max="5387" width="6.6640625" customWidth="1"/>
    <col min="5388" max="5388" width="1.6640625" customWidth="1"/>
    <col min="5389" max="5389" width="6.6640625" customWidth="1"/>
    <col min="5390" max="5390" width="4.6640625" customWidth="1"/>
    <col min="5391" max="5391" width="1.6640625" customWidth="1"/>
    <col min="5392" max="5392" width="4.6640625" customWidth="1"/>
    <col min="5393" max="5394" width="6.6640625" customWidth="1"/>
    <col min="5395" max="5395" width="9.109375" customWidth="1"/>
    <col min="5633" max="5633" width="0.88671875" customWidth="1"/>
    <col min="5634" max="5634" width="6.6640625" customWidth="1"/>
    <col min="5635" max="5635" width="1.6640625" customWidth="1"/>
    <col min="5636" max="5637" width="6.6640625" customWidth="1"/>
    <col min="5638" max="5638" width="1.6640625" customWidth="1"/>
    <col min="5639" max="5640" width="6.6640625" customWidth="1"/>
    <col min="5641" max="5641" width="1.6640625" customWidth="1"/>
    <col min="5642" max="5643" width="6.6640625" customWidth="1"/>
    <col min="5644" max="5644" width="1.6640625" customWidth="1"/>
    <col min="5645" max="5645" width="6.6640625" customWidth="1"/>
    <col min="5646" max="5646" width="4.6640625" customWidth="1"/>
    <col min="5647" max="5647" width="1.6640625" customWidth="1"/>
    <col min="5648" max="5648" width="4.6640625" customWidth="1"/>
    <col min="5649" max="5650" width="6.6640625" customWidth="1"/>
    <col min="5651" max="5651" width="9.109375" customWidth="1"/>
    <col min="5889" max="5889" width="0.88671875" customWidth="1"/>
    <col min="5890" max="5890" width="6.6640625" customWidth="1"/>
    <col min="5891" max="5891" width="1.6640625" customWidth="1"/>
    <col min="5892" max="5893" width="6.6640625" customWidth="1"/>
    <col min="5894" max="5894" width="1.6640625" customWidth="1"/>
    <col min="5895" max="5896" width="6.6640625" customWidth="1"/>
    <col min="5897" max="5897" width="1.6640625" customWidth="1"/>
    <col min="5898" max="5899" width="6.6640625" customWidth="1"/>
    <col min="5900" max="5900" width="1.6640625" customWidth="1"/>
    <col min="5901" max="5901" width="6.6640625" customWidth="1"/>
    <col min="5902" max="5902" width="4.6640625" customWidth="1"/>
    <col min="5903" max="5903" width="1.6640625" customWidth="1"/>
    <col min="5904" max="5904" width="4.6640625" customWidth="1"/>
    <col min="5905" max="5906" width="6.6640625" customWidth="1"/>
    <col min="5907" max="5907" width="9.109375" customWidth="1"/>
    <col min="6145" max="6145" width="0.88671875" customWidth="1"/>
    <col min="6146" max="6146" width="6.6640625" customWidth="1"/>
    <col min="6147" max="6147" width="1.6640625" customWidth="1"/>
    <col min="6148" max="6149" width="6.6640625" customWidth="1"/>
    <col min="6150" max="6150" width="1.6640625" customWidth="1"/>
    <col min="6151" max="6152" width="6.6640625" customWidth="1"/>
    <col min="6153" max="6153" width="1.6640625" customWidth="1"/>
    <col min="6154" max="6155" width="6.6640625" customWidth="1"/>
    <col min="6156" max="6156" width="1.6640625" customWidth="1"/>
    <col min="6157" max="6157" width="6.6640625" customWidth="1"/>
    <col min="6158" max="6158" width="4.6640625" customWidth="1"/>
    <col min="6159" max="6159" width="1.6640625" customWidth="1"/>
    <col min="6160" max="6160" width="4.6640625" customWidth="1"/>
    <col min="6161" max="6162" width="6.6640625" customWidth="1"/>
    <col min="6163" max="6163" width="9.109375" customWidth="1"/>
    <col min="6401" max="6401" width="0.88671875" customWidth="1"/>
    <col min="6402" max="6402" width="6.6640625" customWidth="1"/>
    <col min="6403" max="6403" width="1.6640625" customWidth="1"/>
    <col min="6404" max="6405" width="6.6640625" customWidth="1"/>
    <col min="6406" max="6406" width="1.6640625" customWidth="1"/>
    <col min="6407" max="6408" width="6.6640625" customWidth="1"/>
    <col min="6409" max="6409" width="1.6640625" customWidth="1"/>
    <col min="6410" max="6411" width="6.6640625" customWidth="1"/>
    <col min="6412" max="6412" width="1.6640625" customWidth="1"/>
    <col min="6413" max="6413" width="6.6640625" customWidth="1"/>
    <col min="6414" max="6414" width="4.6640625" customWidth="1"/>
    <col min="6415" max="6415" width="1.6640625" customWidth="1"/>
    <col min="6416" max="6416" width="4.6640625" customWidth="1"/>
    <col min="6417" max="6418" width="6.6640625" customWidth="1"/>
    <col min="6419" max="6419" width="9.109375" customWidth="1"/>
    <col min="6657" max="6657" width="0.88671875" customWidth="1"/>
    <col min="6658" max="6658" width="6.6640625" customWidth="1"/>
    <col min="6659" max="6659" width="1.6640625" customWidth="1"/>
    <col min="6660" max="6661" width="6.6640625" customWidth="1"/>
    <col min="6662" max="6662" width="1.6640625" customWidth="1"/>
    <col min="6663" max="6664" width="6.6640625" customWidth="1"/>
    <col min="6665" max="6665" width="1.6640625" customWidth="1"/>
    <col min="6666" max="6667" width="6.6640625" customWidth="1"/>
    <col min="6668" max="6668" width="1.6640625" customWidth="1"/>
    <col min="6669" max="6669" width="6.6640625" customWidth="1"/>
    <col min="6670" max="6670" width="4.6640625" customWidth="1"/>
    <col min="6671" max="6671" width="1.6640625" customWidth="1"/>
    <col min="6672" max="6672" width="4.6640625" customWidth="1"/>
    <col min="6673" max="6674" width="6.6640625" customWidth="1"/>
    <col min="6675" max="6675" width="9.109375" customWidth="1"/>
    <col min="6913" max="6913" width="0.88671875" customWidth="1"/>
    <col min="6914" max="6914" width="6.6640625" customWidth="1"/>
    <col min="6915" max="6915" width="1.6640625" customWidth="1"/>
    <col min="6916" max="6917" width="6.6640625" customWidth="1"/>
    <col min="6918" max="6918" width="1.6640625" customWidth="1"/>
    <col min="6919" max="6920" width="6.6640625" customWidth="1"/>
    <col min="6921" max="6921" width="1.6640625" customWidth="1"/>
    <col min="6922" max="6923" width="6.6640625" customWidth="1"/>
    <col min="6924" max="6924" width="1.6640625" customWidth="1"/>
    <col min="6925" max="6925" width="6.6640625" customWidth="1"/>
    <col min="6926" max="6926" width="4.6640625" customWidth="1"/>
    <col min="6927" max="6927" width="1.6640625" customWidth="1"/>
    <col min="6928" max="6928" width="4.6640625" customWidth="1"/>
    <col min="6929" max="6930" width="6.6640625" customWidth="1"/>
    <col min="6931" max="6931" width="9.109375" customWidth="1"/>
    <col min="7169" max="7169" width="0.88671875" customWidth="1"/>
    <col min="7170" max="7170" width="6.6640625" customWidth="1"/>
    <col min="7171" max="7171" width="1.6640625" customWidth="1"/>
    <col min="7172" max="7173" width="6.6640625" customWidth="1"/>
    <col min="7174" max="7174" width="1.6640625" customWidth="1"/>
    <col min="7175" max="7176" width="6.6640625" customWidth="1"/>
    <col min="7177" max="7177" width="1.6640625" customWidth="1"/>
    <col min="7178" max="7179" width="6.6640625" customWidth="1"/>
    <col min="7180" max="7180" width="1.6640625" customWidth="1"/>
    <col min="7181" max="7181" width="6.6640625" customWidth="1"/>
    <col min="7182" max="7182" width="4.6640625" customWidth="1"/>
    <col min="7183" max="7183" width="1.6640625" customWidth="1"/>
    <col min="7184" max="7184" width="4.6640625" customWidth="1"/>
    <col min="7185" max="7186" width="6.6640625" customWidth="1"/>
    <col min="7187" max="7187" width="9.109375" customWidth="1"/>
    <col min="7425" max="7425" width="0.88671875" customWidth="1"/>
    <col min="7426" max="7426" width="6.6640625" customWidth="1"/>
    <col min="7427" max="7427" width="1.6640625" customWidth="1"/>
    <col min="7428" max="7429" width="6.6640625" customWidth="1"/>
    <col min="7430" max="7430" width="1.6640625" customWidth="1"/>
    <col min="7431" max="7432" width="6.6640625" customWidth="1"/>
    <col min="7433" max="7433" width="1.6640625" customWidth="1"/>
    <col min="7434" max="7435" width="6.6640625" customWidth="1"/>
    <col min="7436" max="7436" width="1.6640625" customWidth="1"/>
    <col min="7437" max="7437" width="6.6640625" customWidth="1"/>
    <col min="7438" max="7438" width="4.6640625" customWidth="1"/>
    <col min="7439" max="7439" width="1.6640625" customWidth="1"/>
    <col min="7440" max="7440" width="4.6640625" customWidth="1"/>
    <col min="7441" max="7442" width="6.6640625" customWidth="1"/>
    <col min="7443" max="7443" width="9.109375" customWidth="1"/>
    <col min="7681" max="7681" width="0.88671875" customWidth="1"/>
    <col min="7682" max="7682" width="6.6640625" customWidth="1"/>
    <col min="7683" max="7683" width="1.6640625" customWidth="1"/>
    <col min="7684" max="7685" width="6.6640625" customWidth="1"/>
    <col min="7686" max="7686" width="1.6640625" customWidth="1"/>
    <col min="7687" max="7688" width="6.6640625" customWidth="1"/>
    <col min="7689" max="7689" width="1.6640625" customWidth="1"/>
    <col min="7690" max="7691" width="6.6640625" customWidth="1"/>
    <col min="7692" max="7692" width="1.6640625" customWidth="1"/>
    <col min="7693" max="7693" width="6.6640625" customWidth="1"/>
    <col min="7694" max="7694" width="4.6640625" customWidth="1"/>
    <col min="7695" max="7695" width="1.6640625" customWidth="1"/>
    <col min="7696" max="7696" width="4.6640625" customWidth="1"/>
    <col min="7697" max="7698" width="6.6640625" customWidth="1"/>
    <col min="7699" max="7699" width="9.109375" customWidth="1"/>
    <col min="7937" max="7937" width="0.88671875" customWidth="1"/>
    <col min="7938" max="7938" width="6.6640625" customWidth="1"/>
    <col min="7939" max="7939" width="1.6640625" customWidth="1"/>
    <col min="7940" max="7941" width="6.6640625" customWidth="1"/>
    <col min="7942" max="7942" width="1.6640625" customWidth="1"/>
    <col min="7943" max="7944" width="6.6640625" customWidth="1"/>
    <col min="7945" max="7945" width="1.6640625" customWidth="1"/>
    <col min="7946" max="7947" width="6.6640625" customWidth="1"/>
    <col min="7948" max="7948" width="1.6640625" customWidth="1"/>
    <col min="7949" max="7949" width="6.6640625" customWidth="1"/>
    <col min="7950" max="7950" width="4.6640625" customWidth="1"/>
    <col min="7951" max="7951" width="1.6640625" customWidth="1"/>
    <col min="7952" max="7952" width="4.6640625" customWidth="1"/>
    <col min="7953" max="7954" width="6.6640625" customWidth="1"/>
    <col min="7955" max="7955" width="9.109375" customWidth="1"/>
    <col min="8193" max="8193" width="0.88671875" customWidth="1"/>
    <col min="8194" max="8194" width="6.6640625" customWidth="1"/>
    <col min="8195" max="8195" width="1.6640625" customWidth="1"/>
    <col min="8196" max="8197" width="6.6640625" customWidth="1"/>
    <col min="8198" max="8198" width="1.6640625" customWidth="1"/>
    <col min="8199" max="8200" width="6.6640625" customWidth="1"/>
    <col min="8201" max="8201" width="1.6640625" customWidth="1"/>
    <col min="8202" max="8203" width="6.6640625" customWidth="1"/>
    <col min="8204" max="8204" width="1.6640625" customWidth="1"/>
    <col min="8205" max="8205" width="6.6640625" customWidth="1"/>
    <col min="8206" max="8206" width="4.6640625" customWidth="1"/>
    <col min="8207" max="8207" width="1.6640625" customWidth="1"/>
    <col min="8208" max="8208" width="4.6640625" customWidth="1"/>
    <col min="8209" max="8210" width="6.6640625" customWidth="1"/>
    <col min="8211" max="8211" width="9.109375" customWidth="1"/>
    <col min="8449" max="8449" width="0.88671875" customWidth="1"/>
    <col min="8450" max="8450" width="6.6640625" customWidth="1"/>
    <col min="8451" max="8451" width="1.6640625" customWidth="1"/>
    <col min="8452" max="8453" width="6.6640625" customWidth="1"/>
    <col min="8454" max="8454" width="1.6640625" customWidth="1"/>
    <col min="8455" max="8456" width="6.6640625" customWidth="1"/>
    <col min="8457" max="8457" width="1.6640625" customWidth="1"/>
    <col min="8458" max="8459" width="6.6640625" customWidth="1"/>
    <col min="8460" max="8460" width="1.6640625" customWidth="1"/>
    <col min="8461" max="8461" width="6.6640625" customWidth="1"/>
    <col min="8462" max="8462" width="4.6640625" customWidth="1"/>
    <col min="8463" max="8463" width="1.6640625" customWidth="1"/>
    <col min="8464" max="8464" width="4.6640625" customWidth="1"/>
    <col min="8465" max="8466" width="6.6640625" customWidth="1"/>
    <col min="8467" max="8467" width="9.109375" customWidth="1"/>
    <col min="8705" max="8705" width="0.88671875" customWidth="1"/>
    <col min="8706" max="8706" width="6.6640625" customWidth="1"/>
    <col min="8707" max="8707" width="1.6640625" customWidth="1"/>
    <col min="8708" max="8709" width="6.6640625" customWidth="1"/>
    <col min="8710" max="8710" width="1.6640625" customWidth="1"/>
    <col min="8711" max="8712" width="6.6640625" customWidth="1"/>
    <col min="8713" max="8713" width="1.6640625" customWidth="1"/>
    <col min="8714" max="8715" width="6.6640625" customWidth="1"/>
    <col min="8716" max="8716" width="1.6640625" customWidth="1"/>
    <col min="8717" max="8717" width="6.6640625" customWidth="1"/>
    <col min="8718" max="8718" width="4.6640625" customWidth="1"/>
    <col min="8719" max="8719" width="1.6640625" customWidth="1"/>
    <col min="8720" max="8720" width="4.6640625" customWidth="1"/>
    <col min="8721" max="8722" width="6.6640625" customWidth="1"/>
    <col min="8723" max="8723" width="9.109375" customWidth="1"/>
    <col min="8961" max="8961" width="0.88671875" customWidth="1"/>
    <col min="8962" max="8962" width="6.6640625" customWidth="1"/>
    <col min="8963" max="8963" width="1.6640625" customWidth="1"/>
    <col min="8964" max="8965" width="6.6640625" customWidth="1"/>
    <col min="8966" max="8966" width="1.6640625" customWidth="1"/>
    <col min="8967" max="8968" width="6.6640625" customWidth="1"/>
    <col min="8969" max="8969" width="1.6640625" customWidth="1"/>
    <col min="8970" max="8971" width="6.6640625" customWidth="1"/>
    <col min="8972" max="8972" width="1.6640625" customWidth="1"/>
    <col min="8973" max="8973" width="6.6640625" customWidth="1"/>
    <col min="8974" max="8974" width="4.6640625" customWidth="1"/>
    <col min="8975" max="8975" width="1.6640625" customWidth="1"/>
    <col min="8976" max="8976" width="4.6640625" customWidth="1"/>
    <col min="8977" max="8978" width="6.6640625" customWidth="1"/>
    <col min="8979" max="8979" width="9.109375" customWidth="1"/>
    <col min="9217" max="9217" width="0.88671875" customWidth="1"/>
    <col min="9218" max="9218" width="6.6640625" customWidth="1"/>
    <col min="9219" max="9219" width="1.6640625" customWidth="1"/>
    <col min="9220" max="9221" width="6.6640625" customWidth="1"/>
    <col min="9222" max="9222" width="1.6640625" customWidth="1"/>
    <col min="9223" max="9224" width="6.6640625" customWidth="1"/>
    <col min="9225" max="9225" width="1.6640625" customWidth="1"/>
    <col min="9226" max="9227" width="6.6640625" customWidth="1"/>
    <col min="9228" max="9228" width="1.6640625" customWidth="1"/>
    <col min="9229" max="9229" width="6.6640625" customWidth="1"/>
    <col min="9230" max="9230" width="4.6640625" customWidth="1"/>
    <col min="9231" max="9231" width="1.6640625" customWidth="1"/>
    <col min="9232" max="9232" width="4.6640625" customWidth="1"/>
    <col min="9233" max="9234" width="6.6640625" customWidth="1"/>
    <col min="9235" max="9235" width="9.109375" customWidth="1"/>
    <col min="9473" max="9473" width="0.88671875" customWidth="1"/>
    <col min="9474" max="9474" width="6.6640625" customWidth="1"/>
    <col min="9475" max="9475" width="1.6640625" customWidth="1"/>
    <col min="9476" max="9477" width="6.6640625" customWidth="1"/>
    <col min="9478" max="9478" width="1.6640625" customWidth="1"/>
    <col min="9479" max="9480" width="6.6640625" customWidth="1"/>
    <col min="9481" max="9481" width="1.6640625" customWidth="1"/>
    <col min="9482" max="9483" width="6.6640625" customWidth="1"/>
    <col min="9484" max="9484" width="1.6640625" customWidth="1"/>
    <col min="9485" max="9485" width="6.6640625" customWidth="1"/>
    <col min="9486" max="9486" width="4.6640625" customWidth="1"/>
    <col min="9487" max="9487" width="1.6640625" customWidth="1"/>
    <col min="9488" max="9488" width="4.6640625" customWidth="1"/>
    <col min="9489" max="9490" width="6.6640625" customWidth="1"/>
    <col min="9491" max="9491" width="9.109375" customWidth="1"/>
    <col min="9729" max="9729" width="0.88671875" customWidth="1"/>
    <col min="9730" max="9730" width="6.6640625" customWidth="1"/>
    <col min="9731" max="9731" width="1.6640625" customWidth="1"/>
    <col min="9732" max="9733" width="6.6640625" customWidth="1"/>
    <col min="9734" max="9734" width="1.6640625" customWidth="1"/>
    <col min="9735" max="9736" width="6.6640625" customWidth="1"/>
    <col min="9737" max="9737" width="1.6640625" customWidth="1"/>
    <col min="9738" max="9739" width="6.6640625" customWidth="1"/>
    <col min="9740" max="9740" width="1.6640625" customWidth="1"/>
    <col min="9741" max="9741" width="6.6640625" customWidth="1"/>
    <col min="9742" max="9742" width="4.6640625" customWidth="1"/>
    <col min="9743" max="9743" width="1.6640625" customWidth="1"/>
    <col min="9744" max="9744" width="4.6640625" customWidth="1"/>
    <col min="9745" max="9746" width="6.6640625" customWidth="1"/>
    <col min="9747" max="9747" width="9.109375" customWidth="1"/>
    <col min="9985" max="9985" width="0.88671875" customWidth="1"/>
    <col min="9986" max="9986" width="6.6640625" customWidth="1"/>
    <col min="9987" max="9987" width="1.6640625" customWidth="1"/>
    <col min="9988" max="9989" width="6.6640625" customWidth="1"/>
    <col min="9990" max="9990" width="1.6640625" customWidth="1"/>
    <col min="9991" max="9992" width="6.6640625" customWidth="1"/>
    <col min="9993" max="9993" width="1.6640625" customWidth="1"/>
    <col min="9994" max="9995" width="6.6640625" customWidth="1"/>
    <col min="9996" max="9996" width="1.6640625" customWidth="1"/>
    <col min="9997" max="9997" width="6.6640625" customWidth="1"/>
    <col min="9998" max="9998" width="4.6640625" customWidth="1"/>
    <col min="9999" max="9999" width="1.6640625" customWidth="1"/>
    <col min="10000" max="10000" width="4.6640625" customWidth="1"/>
    <col min="10001" max="10002" width="6.6640625" customWidth="1"/>
    <col min="10003" max="10003" width="9.109375" customWidth="1"/>
    <col min="10241" max="10241" width="0.88671875" customWidth="1"/>
    <col min="10242" max="10242" width="6.6640625" customWidth="1"/>
    <col min="10243" max="10243" width="1.6640625" customWidth="1"/>
    <col min="10244" max="10245" width="6.6640625" customWidth="1"/>
    <col min="10246" max="10246" width="1.6640625" customWidth="1"/>
    <col min="10247" max="10248" width="6.6640625" customWidth="1"/>
    <col min="10249" max="10249" width="1.6640625" customWidth="1"/>
    <col min="10250" max="10251" width="6.6640625" customWidth="1"/>
    <col min="10252" max="10252" width="1.6640625" customWidth="1"/>
    <col min="10253" max="10253" width="6.6640625" customWidth="1"/>
    <col min="10254" max="10254" width="4.6640625" customWidth="1"/>
    <col min="10255" max="10255" width="1.6640625" customWidth="1"/>
    <col min="10256" max="10256" width="4.6640625" customWidth="1"/>
    <col min="10257" max="10258" width="6.6640625" customWidth="1"/>
    <col min="10259" max="10259" width="9.109375" customWidth="1"/>
    <col min="10497" max="10497" width="0.88671875" customWidth="1"/>
    <col min="10498" max="10498" width="6.6640625" customWidth="1"/>
    <col min="10499" max="10499" width="1.6640625" customWidth="1"/>
    <col min="10500" max="10501" width="6.6640625" customWidth="1"/>
    <col min="10502" max="10502" width="1.6640625" customWidth="1"/>
    <col min="10503" max="10504" width="6.6640625" customWidth="1"/>
    <col min="10505" max="10505" width="1.6640625" customWidth="1"/>
    <col min="10506" max="10507" width="6.6640625" customWidth="1"/>
    <col min="10508" max="10508" width="1.6640625" customWidth="1"/>
    <col min="10509" max="10509" width="6.6640625" customWidth="1"/>
    <col min="10510" max="10510" width="4.6640625" customWidth="1"/>
    <col min="10511" max="10511" width="1.6640625" customWidth="1"/>
    <col min="10512" max="10512" width="4.6640625" customWidth="1"/>
    <col min="10513" max="10514" width="6.6640625" customWidth="1"/>
    <col min="10515" max="10515" width="9.109375" customWidth="1"/>
    <col min="10753" max="10753" width="0.88671875" customWidth="1"/>
    <col min="10754" max="10754" width="6.6640625" customWidth="1"/>
    <col min="10755" max="10755" width="1.6640625" customWidth="1"/>
    <col min="10756" max="10757" width="6.6640625" customWidth="1"/>
    <col min="10758" max="10758" width="1.6640625" customWidth="1"/>
    <col min="10759" max="10760" width="6.6640625" customWidth="1"/>
    <col min="10761" max="10761" width="1.6640625" customWidth="1"/>
    <col min="10762" max="10763" width="6.6640625" customWidth="1"/>
    <col min="10764" max="10764" width="1.6640625" customWidth="1"/>
    <col min="10765" max="10765" width="6.6640625" customWidth="1"/>
    <col min="10766" max="10766" width="4.6640625" customWidth="1"/>
    <col min="10767" max="10767" width="1.6640625" customWidth="1"/>
    <col min="10768" max="10768" width="4.6640625" customWidth="1"/>
    <col min="10769" max="10770" width="6.6640625" customWidth="1"/>
    <col min="10771" max="10771" width="9.109375" customWidth="1"/>
    <col min="11009" max="11009" width="0.88671875" customWidth="1"/>
    <col min="11010" max="11010" width="6.6640625" customWidth="1"/>
    <col min="11011" max="11011" width="1.6640625" customWidth="1"/>
    <col min="11012" max="11013" width="6.6640625" customWidth="1"/>
    <col min="11014" max="11014" width="1.6640625" customWidth="1"/>
    <col min="11015" max="11016" width="6.6640625" customWidth="1"/>
    <col min="11017" max="11017" width="1.6640625" customWidth="1"/>
    <col min="11018" max="11019" width="6.6640625" customWidth="1"/>
    <col min="11020" max="11020" width="1.6640625" customWidth="1"/>
    <col min="11021" max="11021" width="6.6640625" customWidth="1"/>
    <col min="11022" max="11022" width="4.6640625" customWidth="1"/>
    <col min="11023" max="11023" width="1.6640625" customWidth="1"/>
    <col min="11024" max="11024" width="4.6640625" customWidth="1"/>
    <col min="11025" max="11026" width="6.6640625" customWidth="1"/>
    <col min="11027" max="11027" width="9.109375" customWidth="1"/>
    <col min="11265" max="11265" width="0.88671875" customWidth="1"/>
    <col min="11266" max="11266" width="6.6640625" customWidth="1"/>
    <col min="11267" max="11267" width="1.6640625" customWidth="1"/>
    <col min="11268" max="11269" width="6.6640625" customWidth="1"/>
    <col min="11270" max="11270" width="1.6640625" customWidth="1"/>
    <col min="11271" max="11272" width="6.6640625" customWidth="1"/>
    <col min="11273" max="11273" width="1.6640625" customWidth="1"/>
    <col min="11274" max="11275" width="6.6640625" customWidth="1"/>
    <col min="11276" max="11276" width="1.6640625" customWidth="1"/>
    <col min="11277" max="11277" width="6.6640625" customWidth="1"/>
    <col min="11278" max="11278" width="4.6640625" customWidth="1"/>
    <col min="11279" max="11279" width="1.6640625" customWidth="1"/>
    <col min="11280" max="11280" width="4.6640625" customWidth="1"/>
    <col min="11281" max="11282" width="6.6640625" customWidth="1"/>
    <col min="11283" max="11283" width="9.109375" customWidth="1"/>
    <col min="11521" max="11521" width="0.88671875" customWidth="1"/>
    <col min="11522" max="11522" width="6.6640625" customWidth="1"/>
    <col min="11523" max="11523" width="1.6640625" customWidth="1"/>
    <col min="11524" max="11525" width="6.6640625" customWidth="1"/>
    <col min="11526" max="11526" width="1.6640625" customWidth="1"/>
    <col min="11527" max="11528" width="6.6640625" customWidth="1"/>
    <col min="11529" max="11529" width="1.6640625" customWidth="1"/>
    <col min="11530" max="11531" width="6.6640625" customWidth="1"/>
    <col min="11532" max="11532" width="1.6640625" customWidth="1"/>
    <col min="11533" max="11533" width="6.6640625" customWidth="1"/>
    <col min="11534" max="11534" width="4.6640625" customWidth="1"/>
    <col min="11535" max="11535" width="1.6640625" customWidth="1"/>
    <col min="11536" max="11536" width="4.6640625" customWidth="1"/>
    <col min="11537" max="11538" width="6.6640625" customWidth="1"/>
    <col min="11539" max="11539" width="9.109375" customWidth="1"/>
    <col min="11777" max="11777" width="0.88671875" customWidth="1"/>
    <col min="11778" max="11778" width="6.6640625" customWidth="1"/>
    <col min="11779" max="11779" width="1.6640625" customWidth="1"/>
    <col min="11780" max="11781" width="6.6640625" customWidth="1"/>
    <col min="11782" max="11782" width="1.6640625" customWidth="1"/>
    <col min="11783" max="11784" width="6.6640625" customWidth="1"/>
    <col min="11785" max="11785" width="1.6640625" customWidth="1"/>
    <col min="11786" max="11787" width="6.6640625" customWidth="1"/>
    <col min="11788" max="11788" width="1.6640625" customWidth="1"/>
    <col min="11789" max="11789" width="6.6640625" customWidth="1"/>
    <col min="11790" max="11790" width="4.6640625" customWidth="1"/>
    <col min="11791" max="11791" width="1.6640625" customWidth="1"/>
    <col min="11792" max="11792" width="4.6640625" customWidth="1"/>
    <col min="11793" max="11794" width="6.6640625" customWidth="1"/>
    <col min="11795" max="11795" width="9.109375" customWidth="1"/>
    <col min="12033" max="12033" width="0.88671875" customWidth="1"/>
    <col min="12034" max="12034" width="6.6640625" customWidth="1"/>
    <col min="12035" max="12035" width="1.6640625" customWidth="1"/>
    <col min="12036" max="12037" width="6.6640625" customWidth="1"/>
    <col min="12038" max="12038" width="1.6640625" customWidth="1"/>
    <col min="12039" max="12040" width="6.6640625" customWidth="1"/>
    <col min="12041" max="12041" width="1.6640625" customWidth="1"/>
    <col min="12042" max="12043" width="6.6640625" customWidth="1"/>
    <col min="12044" max="12044" width="1.6640625" customWidth="1"/>
    <col min="12045" max="12045" width="6.6640625" customWidth="1"/>
    <col min="12046" max="12046" width="4.6640625" customWidth="1"/>
    <col min="12047" max="12047" width="1.6640625" customWidth="1"/>
    <col min="12048" max="12048" width="4.6640625" customWidth="1"/>
    <col min="12049" max="12050" width="6.6640625" customWidth="1"/>
    <col min="12051" max="12051" width="9.109375" customWidth="1"/>
    <col min="12289" max="12289" width="0.88671875" customWidth="1"/>
    <col min="12290" max="12290" width="6.6640625" customWidth="1"/>
    <col min="12291" max="12291" width="1.6640625" customWidth="1"/>
    <col min="12292" max="12293" width="6.6640625" customWidth="1"/>
    <col min="12294" max="12294" width="1.6640625" customWidth="1"/>
    <col min="12295" max="12296" width="6.6640625" customWidth="1"/>
    <col min="12297" max="12297" width="1.6640625" customWidth="1"/>
    <col min="12298" max="12299" width="6.6640625" customWidth="1"/>
    <col min="12300" max="12300" width="1.6640625" customWidth="1"/>
    <col min="12301" max="12301" width="6.6640625" customWidth="1"/>
    <col min="12302" max="12302" width="4.6640625" customWidth="1"/>
    <col min="12303" max="12303" width="1.6640625" customWidth="1"/>
    <col min="12304" max="12304" width="4.6640625" customWidth="1"/>
    <col min="12305" max="12306" width="6.6640625" customWidth="1"/>
    <col min="12307" max="12307" width="9.109375" customWidth="1"/>
    <col min="12545" max="12545" width="0.88671875" customWidth="1"/>
    <col min="12546" max="12546" width="6.6640625" customWidth="1"/>
    <col min="12547" max="12547" width="1.6640625" customWidth="1"/>
    <col min="12548" max="12549" width="6.6640625" customWidth="1"/>
    <col min="12550" max="12550" width="1.6640625" customWidth="1"/>
    <col min="12551" max="12552" width="6.6640625" customWidth="1"/>
    <col min="12553" max="12553" width="1.6640625" customWidth="1"/>
    <col min="12554" max="12555" width="6.6640625" customWidth="1"/>
    <col min="12556" max="12556" width="1.6640625" customWidth="1"/>
    <col min="12557" max="12557" width="6.6640625" customWidth="1"/>
    <col min="12558" max="12558" width="4.6640625" customWidth="1"/>
    <col min="12559" max="12559" width="1.6640625" customWidth="1"/>
    <col min="12560" max="12560" width="4.6640625" customWidth="1"/>
    <col min="12561" max="12562" width="6.6640625" customWidth="1"/>
    <col min="12563" max="12563" width="9.109375" customWidth="1"/>
    <col min="12801" max="12801" width="0.88671875" customWidth="1"/>
    <col min="12802" max="12802" width="6.6640625" customWidth="1"/>
    <col min="12803" max="12803" width="1.6640625" customWidth="1"/>
    <col min="12804" max="12805" width="6.6640625" customWidth="1"/>
    <col min="12806" max="12806" width="1.6640625" customWidth="1"/>
    <col min="12807" max="12808" width="6.6640625" customWidth="1"/>
    <col min="12809" max="12809" width="1.6640625" customWidth="1"/>
    <col min="12810" max="12811" width="6.6640625" customWidth="1"/>
    <col min="12812" max="12812" width="1.6640625" customWidth="1"/>
    <col min="12813" max="12813" width="6.6640625" customWidth="1"/>
    <col min="12814" max="12814" width="4.6640625" customWidth="1"/>
    <col min="12815" max="12815" width="1.6640625" customWidth="1"/>
    <col min="12816" max="12816" width="4.6640625" customWidth="1"/>
    <col min="12817" max="12818" width="6.6640625" customWidth="1"/>
    <col min="12819" max="12819" width="9.109375" customWidth="1"/>
    <col min="13057" max="13057" width="0.88671875" customWidth="1"/>
    <col min="13058" max="13058" width="6.6640625" customWidth="1"/>
    <col min="13059" max="13059" width="1.6640625" customWidth="1"/>
    <col min="13060" max="13061" width="6.6640625" customWidth="1"/>
    <col min="13062" max="13062" width="1.6640625" customWidth="1"/>
    <col min="13063" max="13064" width="6.6640625" customWidth="1"/>
    <col min="13065" max="13065" width="1.6640625" customWidth="1"/>
    <col min="13066" max="13067" width="6.6640625" customWidth="1"/>
    <col min="13068" max="13068" width="1.6640625" customWidth="1"/>
    <col min="13069" max="13069" width="6.6640625" customWidth="1"/>
    <col min="13070" max="13070" width="4.6640625" customWidth="1"/>
    <col min="13071" max="13071" width="1.6640625" customWidth="1"/>
    <col min="13072" max="13072" width="4.6640625" customWidth="1"/>
    <col min="13073" max="13074" width="6.6640625" customWidth="1"/>
    <col min="13075" max="13075" width="9.109375" customWidth="1"/>
    <col min="13313" max="13313" width="0.88671875" customWidth="1"/>
    <col min="13314" max="13314" width="6.6640625" customWidth="1"/>
    <col min="13315" max="13315" width="1.6640625" customWidth="1"/>
    <col min="13316" max="13317" width="6.6640625" customWidth="1"/>
    <col min="13318" max="13318" width="1.6640625" customWidth="1"/>
    <col min="13319" max="13320" width="6.6640625" customWidth="1"/>
    <col min="13321" max="13321" width="1.6640625" customWidth="1"/>
    <col min="13322" max="13323" width="6.6640625" customWidth="1"/>
    <col min="13324" max="13324" width="1.6640625" customWidth="1"/>
    <col min="13325" max="13325" width="6.6640625" customWidth="1"/>
    <col min="13326" max="13326" width="4.6640625" customWidth="1"/>
    <col min="13327" max="13327" width="1.6640625" customWidth="1"/>
    <col min="13328" max="13328" width="4.6640625" customWidth="1"/>
    <col min="13329" max="13330" width="6.6640625" customWidth="1"/>
    <col min="13331" max="13331" width="9.109375" customWidth="1"/>
    <col min="13569" max="13569" width="0.88671875" customWidth="1"/>
    <col min="13570" max="13570" width="6.6640625" customWidth="1"/>
    <col min="13571" max="13571" width="1.6640625" customWidth="1"/>
    <col min="13572" max="13573" width="6.6640625" customWidth="1"/>
    <col min="13574" max="13574" width="1.6640625" customWidth="1"/>
    <col min="13575" max="13576" width="6.6640625" customWidth="1"/>
    <col min="13577" max="13577" width="1.6640625" customWidth="1"/>
    <col min="13578" max="13579" width="6.6640625" customWidth="1"/>
    <col min="13580" max="13580" width="1.6640625" customWidth="1"/>
    <col min="13581" max="13581" width="6.6640625" customWidth="1"/>
    <col min="13582" max="13582" width="4.6640625" customWidth="1"/>
    <col min="13583" max="13583" width="1.6640625" customWidth="1"/>
    <col min="13584" max="13584" width="4.6640625" customWidth="1"/>
    <col min="13585" max="13586" width="6.6640625" customWidth="1"/>
    <col min="13587" max="13587" width="9.109375" customWidth="1"/>
    <col min="13825" max="13825" width="0.88671875" customWidth="1"/>
    <col min="13826" max="13826" width="6.6640625" customWidth="1"/>
    <col min="13827" max="13827" width="1.6640625" customWidth="1"/>
    <col min="13828" max="13829" width="6.6640625" customWidth="1"/>
    <col min="13830" max="13830" width="1.6640625" customWidth="1"/>
    <col min="13831" max="13832" width="6.6640625" customWidth="1"/>
    <col min="13833" max="13833" width="1.6640625" customWidth="1"/>
    <col min="13834" max="13835" width="6.6640625" customWidth="1"/>
    <col min="13836" max="13836" width="1.6640625" customWidth="1"/>
    <col min="13837" max="13837" width="6.6640625" customWidth="1"/>
    <col min="13838" max="13838" width="4.6640625" customWidth="1"/>
    <col min="13839" max="13839" width="1.6640625" customWidth="1"/>
    <col min="13840" max="13840" width="4.6640625" customWidth="1"/>
    <col min="13841" max="13842" width="6.6640625" customWidth="1"/>
    <col min="13843" max="13843" width="9.109375" customWidth="1"/>
    <col min="14081" max="14081" width="0.88671875" customWidth="1"/>
    <col min="14082" max="14082" width="6.6640625" customWidth="1"/>
    <col min="14083" max="14083" width="1.6640625" customWidth="1"/>
    <col min="14084" max="14085" width="6.6640625" customWidth="1"/>
    <col min="14086" max="14086" width="1.6640625" customWidth="1"/>
    <col min="14087" max="14088" width="6.6640625" customWidth="1"/>
    <col min="14089" max="14089" width="1.6640625" customWidth="1"/>
    <col min="14090" max="14091" width="6.6640625" customWidth="1"/>
    <col min="14092" max="14092" width="1.6640625" customWidth="1"/>
    <col min="14093" max="14093" width="6.6640625" customWidth="1"/>
    <col min="14094" max="14094" width="4.6640625" customWidth="1"/>
    <col min="14095" max="14095" width="1.6640625" customWidth="1"/>
    <col min="14096" max="14096" width="4.6640625" customWidth="1"/>
    <col min="14097" max="14098" width="6.6640625" customWidth="1"/>
    <col min="14099" max="14099" width="9.109375" customWidth="1"/>
    <col min="14337" max="14337" width="0.88671875" customWidth="1"/>
    <col min="14338" max="14338" width="6.6640625" customWidth="1"/>
    <col min="14339" max="14339" width="1.6640625" customWidth="1"/>
    <col min="14340" max="14341" width="6.6640625" customWidth="1"/>
    <col min="14342" max="14342" width="1.6640625" customWidth="1"/>
    <col min="14343" max="14344" width="6.6640625" customWidth="1"/>
    <col min="14345" max="14345" width="1.6640625" customWidth="1"/>
    <col min="14346" max="14347" width="6.6640625" customWidth="1"/>
    <col min="14348" max="14348" width="1.6640625" customWidth="1"/>
    <col min="14349" max="14349" width="6.6640625" customWidth="1"/>
    <col min="14350" max="14350" width="4.6640625" customWidth="1"/>
    <col min="14351" max="14351" width="1.6640625" customWidth="1"/>
    <col min="14352" max="14352" width="4.6640625" customWidth="1"/>
    <col min="14353" max="14354" width="6.6640625" customWidth="1"/>
    <col min="14355" max="14355" width="9.109375" customWidth="1"/>
    <col min="14593" max="14593" width="0.88671875" customWidth="1"/>
    <col min="14594" max="14594" width="6.6640625" customWidth="1"/>
    <col min="14595" max="14595" width="1.6640625" customWidth="1"/>
    <col min="14596" max="14597" width="6.6640625" customWidth="1"/>
    <col min="14598" max="14598" width="1.6640625" customWidth="1"/>
    <col min="14599" max="14600" width="6.6640625" customWidth="1"/>
    <col min="14601" max="14601" width="1.6640625" customWidth="1"/>
    <col min="14602" max="14603" width="6.6640625" customWidth="1"/>
    <col min="14604" max="14604" width="1.6640625" customWidth="1"/>
    <col min="14605" max="14605" width="6.6640625" customWidth="1"/>
    <col min="14606" max="14606" width="4.6640625" customWidth="1"/>
    <col min="14607" max="14607" width="1.6640625" customWidth="1"/>
    <col min="14608" max="14608" width="4.6640625" customWidth="1"/>
    <col min="14609" max="14610" width="6.6640625" customWidth="1"/>
    <col min="14611" max="14611" width="9.109375" customWidth="1"/>
    <col min="14849" max="14849" width="0.88671875" customWidth="1"/>
    <col min="14850" max="14850" width="6.6640625" customWidth="1"/>
    <col min="14851" max="14851" width="1.6640625" customWidth="1"/>
    <col min="14852" max="14853" width="6.6640625" customWidth="1"/>
    <col min="14854" max="14854" width="1.6640625" customWidth="1"/>
    <col min="14855" max="14856" width="6.6640625" customWidth="1"/>
    <col min="14857" max="14857" width="1.6640625" customWidth="1"/>
    <col min="14858" max="14859" width="6.6640625" customWidth="1"/>
    <col min="14860" max="14860" width="1.6640625" customWidth="1"/>
    <col min="14861" max="14861" width="6.6640625" customWidth="1"/>
    <col min="14862" max="14862" width="4.6640625" customWidth="1"/>
    <col min="14863" max="14863" width="1.6640625" customWidth="1"/>
    <col min="14864" max="14864" width="4.6640625" customWidth="1"/>
    <col min="14865" max="14866" width="6.6640625" customWidth="1"/>
    <col min="14867" max="14867" width="9.109375" customWidth="1"/>
    <col min="15105" max="15105" width="0.88671875" customWidth="1"/>
    <col min="15106" max="15106" width="6.6640625" customWidth="1"/>
    <col min="15107" max="15107" width="1.6640625" customWidth="1"/>
    <col min="15108" max="15109" width="6.6640625" customWidth="1"/>
    <col min="15110" max="15110" width="1.6640625" customWidth="1"/>
    <col min="15111" max="15112" width="6.6640625" customWidth="1"/>
    <col min="15113" max="15113" width="1.6640625" customWidth="1"/>
    <col min="15114" max="15115" width="6.6640625" customWidth="1"/>
    <col min="15116" max="15116" width="1.6640625" customWidth="1"/>
    <col min="15117" max="15117" width="6.6640625" customWidth="1"/>
    <col min="15118" max="15118" width="4.6640625" customWidth="1"/>
    <col min="15119" max="15119" width="1.6640625" customWidth="1"/>
    <col min="15120" max="15120" width="4.6640625" customWidth="1"/>
    <col min="15121" max="15122" width="6.6640625" customWidth="1"/>
    <col min="15123" max="15123" width="9.109375" customWidth="1"/>
    <col min="15361" max="15361" width="0.88671875" customWidth="1"/>
    <col min="15362" max="15362" width="6.6640625" customWidth="1"/>
    <col min="15363" max="15363" width="1.6640625" customWidth="1"/>
    <col min="15364" max="15365" width="6.6640625" customWidth="1"/>
    <col min="15366" max="15366" width="1.6640625" customWidth="1"/>
    <col min="15367" max="15368" width="6.6640625" customWidth="1"/>
    <col min="15369" max="15369" width="1.6640625" customWidth="1"/>
    <col min="15370" max="15371" width="6.6640625" customWidth="1"/>
    <col min="15372" max="15372" width="1.6640625" customWidth="1"/>
    <col min="15373" max="15373" width="6.6640625" customWidth="1"/>
    <col min="15374" max="15374" width="4.6640625" customWidth="1"/>
    <col min="15375" max="15375" width="1.6640625" customWidth="1"/>
    <col min="15376" max="15376" width="4.6640625" customWidth="1"/>
    <col min="15377" max="15378" width="6.6640625" customWidth="1"/>
    <col min="15379" max="15379" width="9.109375" customWidth="1"/>
    <col min="15617" max="15617" width="0.88671875" customWidth="1"/>
    <col min="15618" max="15618" width="6.6640625" customWidth="1"/>
    <col min="15619" max="15619" width="1.6640625" customWidth="1"/>
    <col min="15620" max="15621" width="6.6640625" customWidth="1"/>
    <col min="15622" max="15622" width="1.6640625" customWidth="1"/>
    <col min="15623" max="15624" width="6.6640625" customWidth="1"/>
    <col min="15625" max="15625" width="1.6640625" customWidth="1"/>
    <col min="15626" max="15627" width="6.6640625" customWidth="1"/>
    <col min="15628" max="15628" width="1.6640625" customWidth="1"/>
    <col min="15629" max="15629" width="6.6640625" customWidth="1"/>
    <col min="15630" max="15630" width="4.6640625" customWidth="1"/>
    <col min="15631" max="15631" width="1.6640625" customWidth="1"/>
    <col min="15632" max="15632" width="4.6640625" customWidth="1"/>
    <col min="15633" max="15634" width="6.6640625" customWidth="1"/>
    <col min="15635" max="15635" width="9.109375" customWidth="1"/>
    <col min="15873" max="15873" width="0.88671875" customWidth="1"/>
    <col min="15874" max="15874" width="6.6640625" customWidth="1"/>
    <col min="15875" max="15875" width="1.6640625" customWidth="1"/>
    <col min="15876" max="15877" width="6.6640625" customWidth="1"/>
    <col min="15878" max="15878" width="1.6640625" customWidth="1"/>
    <col min="15879" max="15880" width="6.6640625" customWidth="1"/>
    <col min="15881" max="15881" width="1.6640625" customWidth="1"/>
    <col min="15882" max="15883" width="6.6640625" customWidth="1"/>
    <col min="15884" max="15884" width="1.6640625" customWidth="1"/>
    <col min="15885" max="15885" width="6.6640625" customWidth="1"/>
    <col min="15886" max="15886" width="4.6640625" customWidth="1"/>
    <col min="15887" max="15887" width="1.6640625" customWidth="1"/>
    <col min="15888" max="15888" width="4.6640625" customWidth="1"/>
    <col min="15889" max="15890" width="6.6640625" customWidth="1"/>
    <col min="15891" max="15891" width="9.109375" customWidth="1"/>
    <col min="16129" max="16129" width="0.88671875" customWidth="1"/>
    <col min="16130" max="16130" width="6.6640625" customWidth="1"/>
    <col min="16131" max="16131" width="1.6640625" customWidth="1"/>
    <col min="16132" max="16133" width="6.6640625" customWidth="1"/>
    <col min="16134" max="16134" width="1.6640625" customWidth="1"/>
    <col min="16135" max="16136" width="6.6640625" customWidth="1"/>
    <col min="16137" max="16137" width="1.6640625" customWidth="1"/>
    <col min="16138" max="16139" width="6.6640625" customWidth="1"/>
    <col min="16140" max="16140" width="1.6640625" customWidth="1"/>
    <col min="16141" max="16141" width="6.6640625" customWidth="1"/>
    <col min="16142" max="16142" width="4.6640625" customWidth="1"/>
    <col min="16143" max="16143" width="1.6640625" customWidth="1"/>
    <col min="16144" max="16144" width="4.6640625" customWidth="1"/>
    <col min="16145" max="16146" width="6.6640625" customWidth="1"/>
    <col min="16147" max="16147" width="9.109375" customWidth="1"/>
  </cols>
  <sheetData>
    <row r="1" spans="1:19" ht="23.4" x14ac:dyDescent="0.45">
      <c r="D1" s="179" t="s">
        <v>29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9" ht="16.2" thickBot="1" x14ac:dyDescent="0.35"/>
    <row r="3" spans="1:19" s="8" customFormat="1" ht="25.05" customHeight="1" x14ac:dyDescent="0.3">
      <c r="A3" s="77"/>
      <c r="B3" s="77"/>
      <c r="C3" s="77"/>
      <c r="D3" s="78"/>
      <c r="E3" s="78"/>
      <c r="F3" s="180" t="s">
        <v>0</v>
      </c>
      <c r="G3" s="145"/>
      <c r="H3" s="145"/>
      <c r="I3" s="145"/>
      <c r="J3" s="181"/>
      <c r="K3" s="78"/>
      <c r="L3" s="78"/>
      <c r="M3" s="180" t="s">
        <v>1</v>
      </c>
      <c r="N3" s="145"/>
      <c r="O3" s="145"/>
      <c r="P3" s="181"/>
      <c r="Q3" s="78"/>
      <c r="R3" s="78"/>
      <c r="S3" s="81"/>
    </row>
    <row r="4" spans="1:19" s="8" customFormat="1" ht="25.05" customHeight="1" x14ac:dyDescent="0.3">
      <c r="A4" s="77"/>
      <c r="B4" s="77"/>
      <c r="C4" s="77"/>
      <c r="D4" s="78"/>
      <c r="E4" s="78"/>
      <c r="F4" s="171">
        <v>1</v>
      </c>
      <c r="G4" s="172"/>
      <c r="H4" s="173" t="s">
        <v>75</v>
      </c>
      <c r="I4" s="173"/>
      <c r="J4" s="174"/>
      <c r="K4" s="78"/>
      <c r="L4" s="78"/>
      <c r="M4" s="171" t="s">
        <v>2</v>
      </c>
      <c r="N4" s="172"/>
      <c r="O4" s="172"/>
      <c r="P4" s="82">
        <v>2</v>
      </c>
      <c r="Q4" s="78"/>
      <c r="R4" s="78"/>
      <c r="S4" s="81"/>
    </row>
    <row r="5" spans="1:19" s="8" customFormat="1" ht="25.05" customHeight="1" x14ac:dyDescent="0.3">
      <c r="A5" s="77"/>
      <c r="B5" s="77"/>
      <c r="C5" s="77"/>
      <c r="D5" s="78"/>
      <c r="E5" s="78"/>
      <c r="F5" s="171">
        <v>2</v>
      </c>
      <c r="G5" s="172"/>
      <c r="H5" s="173" t="s">
        <v>58</v>
      </c>
      <c r="I5" s="173"/>
      <c r="J5" s="174"/>
      <c r="K5" s="78"/>
      <c r="L5" s="78"/>
      <c r="M5" s="171" t="s">
        <v>3</v>
      </c>
      <c r="N5" s="172"/>
      <c r="O5" s="172"/>
      <c r="P5" s="82"/>
      <c r="Q5" s="78"/>
      <c r="R5" s="78"/>
      <c r="S5" s="81"/>
    </row>
    <row r="6" spans="1:19" s="8" customFormat="1" ht="25.05" customHeight="1" thickBot="1" x14ac:dyDescent="0.35">
      <c r="A6" s="77"/>
      <c r="B6" s="77"/>
      <c r="C6" s="77"/>
      <c r="D6" s="78"/>
      <c r="E6" s="78"/>
      <c r="F6" s="175">
        <v>3</v>
      </c>
      <c r="G6" s="176"/>
      <c r="H6" s="177" t="s">
        <v>59</v>
      </c>
      <c r="I6" s="177"/>
      <c r="J6" s="178"/>
      <c r="K6" s="78"/>
      <c r="L6" s="78"/>
      <c r="M6" s="175" t="s">
        <v>4</v>
      </c>
      <c r="N6" s="176"/>
      <c r="O6" s="176"/>
      <c r="P6" s="83">
        <v>1</v>
      </c>
      <c r="Q6" s="78"/>
      <c r="R6" s="78"/>
      <c r="S6" s="81"/>
    </row>
    <row r="7" spans="1:19" ht="25.05" customHeight="1" thickBot="1" x14ac:dyDescent="0.35">
      <c r="A7" s="84"/>
      <c r="B7" s="84"/>
      <c r="C7" s="84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6"/>
    </row>
    <row r="8" spans="1:19" s="8" customFormat="1" ht="25.05" customHeight="1" x14ac:dyDescent="0.3">
      <c r="A8" s="77"/>
      <c r="B8" s="77"/>
      <c r="C8" s="77"/>
      <c r="D8" s="78"/>
      <c r="E8" s="160" t="s">
        <v>5</v>
      </c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2"/>
      <c r="Q8" s="78"/>
      <c r="R8" s="78"/>
      <c r="S8" s="81"/>
    </row>
    <row r="9" spans="1:19" s="8" customFormat="1" ht="25.05" customHeight="1" x14ac:dyDescent="0.3">
      <c r="A9" s="77"/>
      <c r="B9" s="77"/>
      <c r="C9" s="77"/>
      <c r="D9" s="78"/>
      <c r="E9" s="87" t="s">
        <v>6</v>
      </c>
      <c r="F9" s="163" t="s">
        <v>7</v>
      </c>
      <c r="G9" s="164"/>
      <c r="H9" s="165" t="str">
        <f>H4</f>
        <v>ZŠ Vyškov,Nádr.</v>
      </c>
      <c r="I9" s="166"/>
      <c r="J9" s="167"/>
      <c r="K9" s="168" t="str">
        <f>H5</f>
        <v>ZŠ Blatnice</v>
      </c>
      <c r="L9" s="168"/>
      <c r="M9" s="169"/>
      <c r="N9" s="88">
        <v>4</v>
      </c>
      <c r="O9" s="89" t="s">
        <v>8</v>
      </c>
      <c r="P9" s="90">
        <v>3</v>
      </c>
      <c r="Q9" s="77"/>
      <c r="R9" s="77"/>
      <c r="S9" s="81"/>
    </row>
    <row r="10" spans="1:19" s="8" customFormat="1" ht="25.05" customHeight="1" x14ac:dyDescent="0.3">
      <c r="A10" s="77"/>
      <c r="B10" s="77"/>
      <c r="C10" s="77"/>
      <c r="D10" s="78"/>
      <c r="E10" s="87" t="s">
        <v>9</v>
      </c>
      <c r="F10" s="163" t="s">
        <v>10</v>
      </c>
      <c r="G10" s="164"/>
      <c r="H10" s="170" t="str">
        <f>H5</f>
        <v>ZŠ Blatnice</v>
      </c>
      <c r="I10" s="170"/>
      <c r="J10" s="170"/>
      <c r="K10" s="168" t="str">
        <f>H6</f>
        <v>Bigym Brno</v>
      </c>
      <c r="L10" s="168"/>
      <c r="M10" s="169"/>
      <c r="N10" s="88">
        <v>0</v>
      </c>
      <c r="O10" s="89" t="s">
        <v>8</v>
      </c>
      <c r="P10" s="90">
        <v>4</v>
      </c>
      <c r="Q10" s="77"/>
      <c r="R10" s="77"/>
      <c r="S10" s="81"/>
    </row>
    <row r="11" spans="1:19" s="8" customFormat="1" ht="25.05" customHeight="1" thickBot="1" x14ac:dyDescent="0.35">
      <c r="A11" s="77"/>
      <c r="B11" s="77"/>
      <c r="C11" s="77"/>
      <c r="D11" s="78"/>
      <c r="E11" s="91" t="s">
        <v>11</v>
      </c>
      <c r="F11" s="151" t="s">
        <v>12</v>
      </c>
      <c r="G11" s="152"/>
      <c r="H11" s="153" t="str">
        <f>H4</f>
        <v>ZŠ Vyškov,Nádr.</v>
      </c>
      <c r="I11" s="153"/>
      <c r="J11" s="153"/>
      <c r="K11" s="154" t="str">
        <f>H6</f>
        <v>Bigym Brno</v>
      </c>
      <c r="L11" s="154"/>
      <c r="M11" s="155"/>
      <c r="N11" s="92">
        <v>4</v>
      </c>
      <c r="O11" s="93" t="s">
        <v>8</v>
      </c>
      <c r="P11" s="94">
        <v>3</v>
      </c>
      <c r="Q11" s="77"/>
      <c r="R11" s="77"/>
      <c r="S11" s="81"/>
    </row>
    <row r="12" spans="1:19" ht="25.05" customHeight="1" thickBot="1" x14ac:dyDescent="0.35">
      <c r="A12" s="84"/>
      <c r="B12" s="84"/>
      <c r="C12" s="84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6"/>
    </row>
    <row r="13" spans="1:19" s="8" customFormat="1" ht="25.05" customHeight="1" x14ac:dyDescent="0.3">
      <c r="A13" s="77"/>
      <c r="B13" s="156" t="s">
        <v>23</v>
      </c>
      <c r="C13" s="157"/>
      <c r="D13" s="158"/>
      <c r="E13" s="159" t="str">
        <f>H4</f>
        <v>ZŠ Vyškov,Nádr.</v>
      </c>
      <c r="F13" s="159"/>
      <c r="G13" s="159"/>
      <c r="H13" s="159" t="str">
        <f>H5</f>
        <v>ZŠ Blatnice</v>
      </c>
      <c r="I13" s="159"/>
      <c r="J13" s="159"/>
      <c r="K13" s="159" t="str">
        <f>H6</f>
        <v>Bigym Brno</v>
      </c>
      <c r="L13" s="159"/>
      <c r="M13" s="159"/>
      <c r="N13" s="145" t="s">
        <v>14</v>
      </c>
      <c r="O13" s="145"/>
      <c r="P13" s="145"/>
      <c r="Q13" s="79" t="s">
        <v>15</v>
      </c>
      <c r="R13" s="80" t="s">
        <v>16</v>
      </c>
      <c r="S13" s="81"/>
    </row>
    <row r="14" spans="1:19" s="8" customFormat="1" ht="25.05" customHeight="1" x14ac:dyDescent="0.3">
      <c r="A14" s="77"/>
      <c r="B14" s="146" t="str">
        <f>H4</f>
        <v>ZŠ Vyškov,Nádr.</v>
      </c>
      <c r="C14" s="147"/>
      <c r="D14" s="147"/>
      <c r="E14" s="95">
        <v>0</v>
      </c>
      <c r="F14" s="96">
        <v>0</v>
      </c>
      <c r="G14" s="97">
        <v>0</v>
      </c>
      <c r="H14" s="98">
        <f>N9</f>
        <v>4</v>
      </c>
      <c r="I14" s="99" t="s">
        <v>8</v>
      </c>
      <c r="J14" s="100">
        <f>P9</f>
        <v>3</v>
      </c>
      <c r="K14" s="98">
        <f>N11</f>
        <v>4</v>
      </c>
      <c r="L14" s="99" t="s">
        <v>8</v>
      </c>
      <c r="M14" s="100">
        <f>P11</f>
        <v>3</v>
      </c>
      <c r="N14" s="101">
        <f>H14+K14</f>
        <v>8</v>
      </c>
      <c r="O14" s="89" t="s">
        <v>8</v>
      </c>
      <c r="P14" s="102">
        <f>J14+M14</f>
        <v>6</v>
      </c>
      <c r="Q14" s="103">
        <v>4</v>
      </c>
      <c r="R14" s="104" t="s">
        <v>6</v>
      </c>
      <c r="S14" s="81"/>
    </row>
    <row r="15" spans="1:19" s="8" customFormat="1" ht="25.05" customHeight="1" x14ac:dyDescent="0.3">
      <c r="A15" s="77"/>
      <c r="B15" s="146" t="str">
        <f>H5</f>
        <v>ZŠ Blatnice</v>
      </c>
      <c r="C15" s="147"/>
      <c r="D15" s="147"/>
      <c r="E15" s="98">
        <f>P9</f>
        <v>3</v>
      </c>
      <c r="F15" s="99" t="s">
        <v>8</v>
      </c>
      <c r="G15" s="100">
        <f>N9</f>
        <v>4</v>
      </c>
      <c r="H15" s="95">
        <v>0</v>
      </c>
      <c r="I15" s="96">
        <v>0</v>
      </c>
      <c r="J15" s="97">
        <v>0</v>
      </c>
      <c r="K15" s="98">
        <f>N10</f>
        <v>0</v>
      </c>
      <c r="L15" s="99" t="s">
        <v>8</v>
      </c>
      <c r="M15" s="100">
        <f>P10</f>
        <v>4</v>
      </c>
      <c r="N15" s="101">
        <f>E15+K15</f>
        <v>3</v>
      </c>
      <c r="O15" s="89" t="s">
        <v>8</v>
      </c>
      <c r="P15" s="102">
        <f>G15+M15</f>
        <v>8</v>
      </c>
      <c r="Q15" s="103">
        <v>2</v>
      </c>
      <c r="R15" s="104" t="s">
        <v>11</v>
      </c>
      <c r="S15" s="81"/>
    </row>
    <row r="16" spans="1:19" s="8" customFormat="1" ht="25.05" customHeight="1" thickBot="1" x14ac:dyDescent="0.35">
      <c r="A16" s="77"/>
      <c r="B16" s="148" t="str">
        <f>H6</f>
        <v>Bigym Brno</v>
      </c>
      <c r="C16" s="149"/>
      <c r="D16" s="150"/>
      <c r="E16" s="105">
        <f>P11</f>
        <v>3</v>
      </c>
      <c r="F16" s="106" t="s">
        <v>8</v>
      </c>
      <c r="G16" s="107">
        <f>N11</f>
        <v>4</v>
      </c>
      <c r="H16" s="105">
        <f>P10</f>
        <v>4</v>
      </c>
      <c r="I16" s="106" t="s">
        <v>8</v>
      </c>
      <c r="J16" s="107">
        <f>N10</f>
        <v>0</v>
      </c>
      <c r="K16" s="108">
        <v>0</v>
      </c>
      <c r="L16" s="109">
        <v>0</v>
      </c>
      <c r="M16" s="110"/>
      <c r="N16" s="111">
        <f>E16+H16</f>
        <v>7</v>
      </c>
      <c r="O16" s="93" t="s">
        <v>8</v>
      </c>
      <c r="P16" s="112">
        <f>G16+J16</f>
        <v>4</v>
      </c>
      <c r="Q16" s="113">
        <v>3</v>
      </c>
      <c r="R16" s="114" t="s">
        <v>9</v>
      </c>
      <c r="S16" s="81"/>
    </row>
    <row r="18" spans="2:18" x14ac:dyDescent="0.3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</row>
    <row r="19" spans="2:18" x14ac:dyDescent="0.3">
      <c r="B19" s="76" t="s">
        <v>26</v>
      </c>
      <c r="C19" s="76"/>
      <c r="D19" s="5"/>
      <c r="E19" s="143" t="s">
        <v>56</v>
      </c>
      <c r="F19" s="143"/>
      <c r="G19" s="143"/>
      <c r="J19" s="143" t="s">
        <v>72</v>
      </c>
      <c r="K19" s="143"/>
      <c r="L19" s="143"/>
      <c r="M19" s="3">
        <v>4</v>
      </c>
      <c r="N19" s="3">
        <v>1</v>
      </c>
    </row>
    <row r="20" spans="2:18" x14ac:dyDescent="0.3">
      <c r="B20" s="76"/>
      <c r="C20" s="76"/>
      <c r="G20" s="144"/>
      <c r="H20" s="144"/>
      <c r="J20" s="144"/>
      <c r="K20" s="144"/>
    </row>
    <row r="21" spans="2:18" x14ac:dyDescent="0.3">
      <c r="B21" s="76" t="s">
        <v>27</v>
      </c>
      <c r="C21" s="76"/>
      <c r="E21" s="143" t="s">
        <v>59</v>
      </c>
      <c r="F21" s="143"/>
      <c r="G21" s="143"/>
      <c r="J21" s="143" t="s">
        <v>73</v>
      </c>
      <c r="K21" s="143"/>
      <c r="L21" s="143"/>
      <c r="M21" s="3">
        <v>4</v>
      </c>
      <c r="N21" s="3">
        <v>0</v>
      </c>
    </row>
    <row r="22" spans="2:18" x14ac:dyDescent="0.3">
      <c r="G22" s="144"/>
      <c r="H22" s="144"/>
      <c r="J22" s="144"/>
      <c r="K22" s="144"/>
    </row>
    <row r="23" spans="2:18" x14ac:dyDescent="0.3">
      <c r="B23" s="1" t="s">
        <v>83</v>
      </c>
      <c r="E23" s="143" t="s">
        <v>58</v>
      </c>
      <c r="F23" s="143"/>
      <c r="G23" s="143"/>
      <c r="J23" s="143" t="s">
        <v>63</v>
      </c>
      <c r="K23" s="143"/>
      <c r="M23" s="3">
        <v>4</v>
      </c>
      <c r="N23" s="3">
        <v>0</v>
      </c>
    </row>
    <row r="29" spans="2:18" hidden="1" x14ac:dyDescent="0.3"/>
    <row r="30" spans="2:18" hidden="1" x14ac:dyDescent="0.3"/>
    <row r="31" spans="2:18" hidden="1" x14ac:dyDescent="0.3"/>
    <row r="32" spans="2:18" hidden="1" x14ac:dyDescent="0.3"/>
    <row r="33" hidden="1" x14ac:dyDescent="0.3"/>
  </sheetData>
  <mergeCells count="40">
    <mergeCell ref="D1:R1"/>
    <mergeCell ref="F3:J3"/>
    <mergeCell ref="M3:P3"/>
    <mergeCell ref="F4:G4"/>
    <mergeCell ref="H4:J4"/>
    <mergeCell ref="M4:O4"/>
    <mergeCell ref="F5:G5"/>
    <mergeCell ref="H5:J5"/>
    <mergeCell ref="M5:O5"/>
    <mergeCell ref="F6:G6"/>
    <mergeCell ref="H6:J6"/>
    <mergeCell ref="M6:O6"/>
    <mergeCell ref="E8:P8"/>
    <mergeCell ref="F9:G9"/>
    <mergeCell ref="H9:J9"/>
    <mergeCell ref="K9:M9"/>
    <mergeCell ref="F10:G10"/>
    <mergeCell ref="H10:J10"/>
    <mergeCell ref="K10:M10"/>
    <mergeCell ref="F11:G11"/>
    <mergeCell ref="H11:J11"/>
    <mergeCell ref="K11:M11"/>
    <mergeCell ref="B13:D13"/>
    <mergeCell ref="E13:G13"/>
    <mergeCell ref="H13:J13"/>
    <mergeCell ref="K13:M13"/>
    <mergeCell ref="N13:P13"/>
    <mergeCell ref="B14:D14"/>
    <mergeCell ref="B15:D15"/>
    <mergeCell ref="B16:D16"/>
    <mergeCell ref="E19:G19"/>
    <mergeCell ref="J19:L19"/>
    <mergeCell ref="E23:G23"/>
    <mergeCell ref="J23:K23"/>
    <mergeCell ref="G20:H20"/>
    <mergeCell ref="J20:K20"/>
    <mergeCell ref="E21:G21"/>
    <mergeCell ref="J21:L21"/>
    <mergeCell ref="G22:H22"/>
    <mergeCell ref="J22:K22"/>
  </mergeCells>
  <conditionalFormatting sqref="S33">
    <cfRule type="cellIs" dxfId="7" priority="1" stopIfTrue="1" operator="equal">
      <formula>$S$28</formula>
    </cfRule>
  </conditionalFormatting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EA534-B4BA-47EF-9ABD-244A10E69929}">
  <dimension ref="A1:S33"/>
  <sheetViews>
    <sheetView topLeftCell="A6" workbookViewId="0">
      <selection activeCell="X18" sqref="X18"/>
    </sheetView>
  </sheetViews>
  <sheetFormatPr defaultRowHeight="15.6" x14ac:dyDescent="0.3"/>
  <cols>
    <col min="1" max="1" width="0.88671875" style="1" customWidth="1"/>
    <col min="2" max="2" width="6.6640625" style="1" customWidth="1"/>
    <col min="3" max="3" width="1.6640625" style="1" customWidth="1"/>
    <col min="4" max="5" width="6.6640625" style="3" customWidth="1"/>
    <col min="6" max="6" width="1.6640625" style="3" customWidth="1"/>
    <col min="7" max="8" width="6.6640625" style="3" customWidth="1"/>
    <col min="9" max="9" width="1.6640625" style="3" customWidth="1"/>
    <col min="10" max="11" width="6.6640625" style="3" customWidth="1"/>
    <col min="12" max="12" width="1.6640625" style="3" customWidth="1"/>
    <col min="13" max="13" width="6.6640625" style="3" customWidth="1"/>
    <col min="14" max="14" width="4.6640625" style="3" customWidth="1"/>
    <col min="15" max="15" width="1.6640625" style="3" customWidth="1"/>
    <col min="16" max="16" width="4.6640625" style="3" customWidth="1"/>
    <col min="17" max="18" width="6.6640625" style="3" customWidth="1"/>
    <col min="19" max="19" width="9.109375" style="2" customWidth="1"/>
    <col min="257" max="257" width="0.88671875" customWidth="1"/>
    <col min="258" max="258" width="6.6640625" customWidth="1"/>
    <col min="259" max="259" width="1.6640625" customWidth="1"/>
    <col min="260" max="261" width="6.6640625" customWidth="1"/>
    <col min="262" max="262" width="1.6640625" customWidth="1"/>
    <col min="263" max="264" width="6.6640625" customWidth="1"/>
    <col min="265" max="265" width="1.6640625" customWidth="1"/>
    <col min="266" max="267" width="6.6640625" customWidth="1"/>
    <col min="268" max="268" width="1.6640625" customWidth="1"/>
    <col min="269" max="269" width="6.6640625" customWidth="1"/>
    <col min="270" max="270" width="4.6640625" customWidth="1"/>
    <col min="271" max="271" width="1.6640625" customWidth="1"/>
    <col min="272" max="272" width="4.6640625" customWidth="1"/>
    <col min="273" max="274" width="6.6640625" customWidth="1"/>
    <col min="275" max="275" width="9.109375" customWidth="1"/>
    <col min="513" max="513" width="0.88671875" customWidth="1"/>
    <col min="514" max="514" width="6.6640625" customWidth="1"/>
    <col min="515" max="515" width="1.6640625" customWidth="1"/>
    <col min="516" max="517" width="6.6640625" customWidth="1"/>
    <col min="518" max="518" width="1.6640625" customWidth="1"/>
    <col min="519" max="520" width="6.6640625" customWidth="1"/>
    <col min="521" max="521" width="1.6640625" customWidth="1"/>
    <col min="522" max="523" width="6.6640625" customWidth="1"/>
    <col min="524" max="524" width="1.6640625" customWidth="1"/>
    <col min="525" max="525" width="6.6640625" customWidth="1"/>
    <col min="526" max="526" width="4.6640625" customWidth="1"/>
    <col min="527" max="527" width="1.6640625" customWidth="1"/>
    <col min="528" max="528" width="4.6640625" customWidth="1"/>
    <col min="529" max="530" width="6.6640625" customWidth="1"/>
    <col min="531" max="531" width="9.109375" customWidth="1"/>
    <col min="769" max="769" width="0.88671875" customWidth="1"/>
    <col min="770" max="770" width="6.6640625" customWidth="1"/>
    <col min="771" max="771" width="1.6640625" customWidth="1"/>
    <col min="772" max="773" width="6.6640625" customWidth="1"/>
    <col min="774" max="774" width="1.6640625" customWidth="1"/>
    <col min="775" max="776" width="6.6640625" customWidth="1"/>
    <col min="777" max="777" width="1.6640625" customWidth="1"/>
    <col min="778" max="779" width="6.6640625" customWidth="1"/>
    <col min="780" max="780" width="1.6640625" customWidth="1"/>
    <col min="781" max="781" width="6.6640625" customWidth="1"/>
    <col min="782" max="782" width="4.6640625" customWidth="1"/>
    <col min="783" max="783" width="1.6640625" customWidth="1"/>
    <col min="784" max="784" width="4.6640625" customWidth="1"/>
    <col min="785" max="786" width="6.6640625" customWidth="1"/>
    <col min="787" max="787" width="9.109375" customWidth="1"/>
    <col min="1025" max="1025" width="0.88671875" customWidth="1"/>
    <col min="1026" max="1026" width="6.6640625" customWidth="1"/>
    <col min="1027" max="1027" width="1.6640625" customWidth="1"/>
    <col min="1028" max="1029" width="6.6640625" customWidth="1"/>
    <col min="1030" max="1030" width="1.6640625" customWidth="1"/>
    <col min="1031" max="1032" width="6.6640625" customWidth="1"/>
    <col min="1033" max="1033" width="1.6640625" customWidth="1"/>
    <col min="1034" max="1035" width="6.6640625" customWidth="1"/>
    <col min="1036" max="1036" width="1.6640625" customWidth="1"/>
    <col min="1037" max="1037" width="6.6640625" customWidth="1"/>
    <col min="1038" max="1038" width="4.6640625" customWidth="1"/>
    <col min="1039" max="1039" width="1.6640625" customWidth="1"/>
    <col min="1040" max="1040" width="4.6640625" customWidth="1"/>
    <col min="1041" max="1042" width="6.6640625" customWidth="1"/>
    <col min="1043" max="1043" width="9.109375" customWidth="1"/>
    <col min="1281" max="1281" width="0.88671875" customWidth="1"/>
    <col min="1282" max="1282" width="6.6640625" customWidth="1"/>
    <col min="1283" max="1283" width="1.6640625" customWidth="1"/>
    <col min="1284" max="1285" width="6.6640625" customWidth="1"/>
    <col min="1286" max="1286" width="1.6640625" customWidth="1"/>
    <col min="1287" max="1288" width="6.6640625" customWidth="1"/>
    <col min="1289" max="1289" width="1.6640625" customWidth="1"/>
    <col min="1290" max="1291" width="6.6640625" customWidth="1"/>
    <col min="1292" max="1292" width="1.6640625" customWidth="1"/>
    <col min="1293" max="1293" width="6.6640625" customWidth="1"/>
    <col min="1294" max="1294" width="4.6640625" customWidth="1"/>
    <col min="1295" max="1295" width="1.6640625" customWidth="1"/>
    <col min="1296" max="1296" width="4.6640625" customWidth="1"/>
    <col min="1297" max="1298" width="6.6640625" customWidth="1"/>
    <col min="1299" max="1299" width="9.109375" customWidth="1"/>
    <col min="1537" max="1537" width="0.88671875" customWidth="1"/>
    <col min="1538" max="1538" width="6.6640625" customWidth="1"/>
    <col min="1539" max="1539" width="1.6640625" customWidth="1"/>
    <col min="1540" max="1541" width="6.6640625" customWidth="1"/>
    <col min="1542" max="1542" width="1.6640625" customWidth="1"/>
    <col min="1543" max="1544" width="6.6640625" customWidth="1"/>
    <col min="1545" max="1545" width="1.6640625" customWidth="1"/>
    <col min="1546" max="1547" width="6.6640625" customWidth="1"/>
    <col min="1548" max="1548" width="1.6640625" customWidth="1"/>
    <col min="1549" max="1549" width="6.6640625" customWidth="1"/>
    <col min="1550" max="1550" width="4.6640625" customWidth="1"/>
    <col min="1551" max="1551" width="1.6640625" customWidth="1"/>
    <col min="1552" max="1552" width="4.6640625" customWidth="1"/>
    <col min="1553" max="1554" width="6.6640625" customWidth="1"/>
    <col min="1555" max="1555" width="9.109375" customWidth="1"/>
    <col min="1793" max="1793" width="0.88671875" customWidth="1"/>
    <col min="1794" max="1794" width="6.6640625" customWidth="1"/>
    <col min="1795" max="1795" width="1.6640625" customWidth="1"/>
    <col min="1796" max="1797" width="6.6640625" customWidth="1"/>
    <col min="1798" max="1798" width="1.6640625" customWidth="1"/>
    <col min="1799" max="1800" width="6.6640625" customWidth="1"/>
    <col min="1801" max="1801" width="1.6640625" customWidth="1"/>
    <col min="1802" max="1803" width="6.6640625" customWidth="1"/>
    <col min="1804" max="1804" width="1.6640625" customWidth="1"/>
    <col min="1805" max="1805" width="6.6640625" customWidth="1"/>
    <col min="1806" max="1806" width="4.6640625" customWidth="1"/>
    <col min="1807" max="1807" width="1.6640625" customWidth="1"/>
    <col min="1808" max="1808" width="4.6640625" customWidth="1"/>
    <col min="1809" max="1810" width="6.6640625" customWidth="1"/>
    <col min="1811" max="1811" width="9.109375" customWidth="1"/>
    <col min="2049" max="2049" width="0.88671875" customWidth="1"/>
    <col min="2050" max="2050" width="6.6640625" customWidth="1"/>
    <col min="2051" max="2051" width="1.6640625" customWidth="1"/>
    <col min="2052" max="2053" width="6.6640625" customWidth="1"/>
    <col min="2054" max="2054" width="1.6640625" customWidth="1"/>
    <col min="2055" max="2056" width="6.6640625" customWidth="1"/>
    <col min="2057" max="2057" width="1.6640625" customWidth="1"/>
    <col min="2058" max="2059" width="6.6640625" customWidth="1"/>
    <col min="2060" max="2060" width="1.6640625" customWidth="1"/>
    <col min="2061" max="2061" width="6.6640625" customWidth="1"/>
    <col min="2062" max="2062" width="4.6640625" customWidth="1"/>
    <col min="2063" max="2063" width="1.6640625" customWidth="1"/>
    <col min="2064" max="2064" width="4.6640625" customWidth="1"/>
    <col min="2065" max="2066" width="6.6640625" customWidth="1"/>
    <col min="2067" max="2067" width="9.109375" customWidth="1"/>
    <col min="2305" max="2305" width="0.88671875" customWidth="1"/>
    <col min="2306" max="2306" width="6.6640625" customWidth="1"/>
    <col min="2307" max="2307" width="1.6640625" customWidth="1"/>
    <col min="2308" max="2309" width="6.6640625" customWidth="1"/>
    <col min="2310" max="2310" width="1.6640625" customWidth="1"/>
    <col min="2311" max="2312" width="6.6640625" customWidth="1"/>
    <col min="2313" max="2313" width="1.6640625" customWidth="1"/>
    <col min="2314" max="2315" width="6.6640625" customWidth="1"/>
    <col min="2316" max="2316" width="1.6640625" customWidth="1"/>
    <col min="2317" max="2317" width="6.6640625" customWidth="1"/>
    <col min="2318" max="2318" width="4.6640625" customWidth="1"/>
    <col min="2319" max="2319" width="1.6640625" customWidth="1"/>
    <col min="2320" max="2320" width="4.6640625" customWidth="1"/>
    <col min="2321" max="2322" width="6.6640625" customWidth="1"/>
    <col min="2323" max="2323" width="9.109375" customWidth="1"/>
    <col min="2561" max="2561" width="0.88671875" customWidth="1"/>
    <col min="2562" max="2562" width="6.6640625" customWidth="1"/>
    <col min="2563" max="2563" width="1.6640625" customWidth="1"/>
    <col min="2564" max="2565" width="6.6640625" customWidth="1"/>
    <col min="2566" max="2566" width="1.6640625" customWidth="1"/>
    <col min="2567" max="2568" width="6.6640625" customWidth="1"/>
    <col min="2569" max="2569" width="1.6640625" customWidth="1"/>
    <col min="2570" max="2571" width="6.6640625" customWidth="1"/>
    <col min="2572" max="2572" width="1.6640625" customWidth="1"/>
    <col min="2573" max="2573" width="6.6640625" customWidth="1"/>
    <col min="2574" max="2574" width="4.6640625" customWidth="1"/>
    <col min="2575" max="2575" width="1.6640625" customWidth="1"/>
    <col min="2576" max="2576" width="4.6640625" customWidth="1"/>
    <col min="2577" max="2578" width="6.6640625" customWidth="1"/>
    <col min="2579" max="2579" width="9.109375" customWidth="1"/>
    <col min="2817" max="2817" width="0.88671875" customWidth="1"/>
    <col min="2818" max="2818" width="6.6640625" customWidth="1"/>
    <col min="2819" max="2819" width="1.6640625" customWidth="1"/>
    <col min="2820" max="2821" width="6.6640625" customWidth="1"/>
    <col min="2822" max="2822" width="1.6640625" customWidth="1"/>
    <col min="2823" max="2824" width="6.6640625" customWidth="1"/>
    <col min="2825" max="2825" width="1.6640625" customWidth="1"/>
    <col min="2826" max="2827" width="6.6640625" customWidth="1"/>
    <col min="2828" max="2828" width="1.6640625" customWidth="1"/>
    <col min="2829" max="2829" width="6.6640625" customWidth="1"/>
    <col min="2830" max="2830" width="4.6640625" customWidth="1"/>
    <col min="2831" max="2831" width="1.6640625" customWidth="1"/>
    <col min="2832" max="2832" width="4.6640625" customWidth="1"/>
    <col min="2833" max="2834" width="6.6640625" customWidth="1"/>
    <col min="2835" max="2835" width="9.109375" customWidth="1"/>
    <col min="3073" max="3073" width="0.88671875" customWidth="1"/>
    <col min="3074" max="3074" width="6.6640625" customWidth="1"/>
    <col min="3075" max="3075" width="1.6640625" customWidth="1"/>
    <col min="3076" max="3077" width="6.6640625" customWidth="1"/>
    <col min="3078" max="3078" width="1.6640625" customWidth="1"/>
    <col min="3079" max="3080" width="6.6640625" customWidth="1"/>
    <col min="3081" max="3081" width="1.6640625" customWidth="1"/>
    <col min="3082" max="3083" width="6.6640625" customWidth="1"/>
    <col min="3084" max="3084" width="1.6640625" customWidth="1"/>
    <col min="3085" max="3085" width="6.6640625" customWidth="1"/>
    <col min="3086" max="3086" width="4.6640625" customWidth="1"/>
    <col min="3087" max="3087" width="1.6640625" customWidth="1"/>
    <col min="3088" max="3088" width="4.6640625" customWidth="1"/>
    <col min="3089" max="3090" width="6.6640625" customWidth="1"/>
    <col min="3091" max="3091" width="9.109375" customWidth="1"/>
    <col min="3329" max="3329" width="0.88671875" customWidth="1"/>
    <col min="3330" max="3330" width="6.6640625" customWidth="1"/>
    <col min="3331" max="3331" width="1.6640625" customWidth="1"/>
    <col min="3332" max="3333" width="6.6640625" customWidth="1"/>
    <col min="3334" max="3334" width="1.6640625" customWidth="1"/>
    <col min="3335" max="3336" width="6.6640625" customWidth="1"/>
    <col min="3337" max="3337" width="1.6640625" customWidth="1"/>
    <col min="3338" max="3339" width="6.6640625" customWidth="1"/>
    <col min="3340" max="3340" width="1.6640625" customWidth="1"/>
    <col min="3341" max="3341" width="6.6640625" customWidth="1"/>
    <col min="3342" max="3342" width="4.6640625" customWidth="1"/>
    <col min="3343" max="3343" width="1.6640625" customWidth="1"/>
    <col min="3344" max="3344" width="4.6640625" customWidth="1"/>
    <col min="3345" max="3346" width="6.6640625" customWidth="1"/>
    <col min="3347" max="3347" width="9.109375" customWidth="1"/>
    <col min="3585" max="3585" width="0.88671875" customWidth="1"/>
    <col min="3586" max="3586" width="6.6640625" customWidth="1"/>
    <col min="3587" max="3587" width="1.6640625" customWidth="1"/>
    <col min="3588" max="3589" width="6.6640625" customWidth="1"/>
    <col min="3590" max="3590" width="1.6640625" customWidth="1"/>
    <col min="3591" max="3592" width="6.6640625" customWidth="1"/>
    <col min="3593" max="3593" width="1.6640625" customWidth="1"/>
    <col min="3594" max="3595" width="6.6640625" customWidth="1"/>
    <col min="3596" max="3596" width="1.6640625" customWidth="1"/>
    <col min="3597" max="3597" width="6.6640625" customWidth="1"/>
    <col min="3598" max="3598" width="4.6640625" customWidth="1"/>
    <col min="3599" max="3599" width="1.6640625" customWidth="1"/>
    <col min="3600" max="3600" width="4.6640625" customWidth="1"/>
    <col min="3601" max="3602" width="6.6640625" customWidth="1"/>
    <col min="3603" max="3603" width="9.109375" customWidth="1"/>
    <col min="3841" max="3841" width="0.88671875" customWidth="1"/>
    <col min="3842" max="3842" width="6.6640625" customWidth="1"/>
    <col min="3843" max="3843" width="1.6640625" customWidth="1"/>
    <col min="3844" max="3845" width="6.6640625" customWidth="1"/>
    <col min="3846" max="3846" width="1.6640625" customWidth="1"/>
    <col min="3847" max="3848" width="6.6640625" customWidth="1"/>
    <col min="3849" max="3849" width="1.6640625" customWidth="1"/>
    <col min="3850" max="3851" width="6.6640625" customWidth="1"/>
    <col min="3852" max="3852" width="1.6640625" customWidth="1"/>
    <col min="3853" max="3853" width="6.6640625" customWidth="1"/>
    <col min="3854" max="3854" width="4.6640625" customWidth="1"/>
    <col min="3855" max="3855" width="1.6640625" customWidth="1"/>
    <col min="3856" max="3856" width="4.6640625" customWidth="1"/>
    <col min="3857" max="3858" width="6.6640625" customWidth="1"/>
    <col min="3859" max="3859" width="9.109375" customWidth="1"/>
    <col min="4097" max="4097" width="0.88671875" customWidth="1"/>
    <col min="4098" max="4098" width="6.6640625" customWidth="1"/>
    <col min="4099" max="4099" width="1.6640625" customWidth="1"/>
    <col min="4100" max="4101" width="6.6640625" customWidth="1"/>
    <col min="4102" max="4102" width="1.6640625" customWidth="1"/>
    <col min="4103" max="4104" width="6.6640625" customWidth="1"/>
    <col min="4105" max="4105" width="1.6640625" customWidth="1"/>
    <col min="4106" max="4107" width="6.6640625" customWidth="1"/>
    <col min="4108" max="4108" width="1.6640625" customWidth="1"/>
    <col min="4109" max="4109" width="6.6640625" customWidth="1"/>
    <col min="4110" max="4110" width="4.6640625" customWidth="1"/>
    <col min="4111" max="4111" width="1.6640625" customWidth="1"/>
    <col min="4112" max="4112" width="4.6640625" customWidth="1"/>
    <col min="4113" max="4114" width="6.6640625" customWidth="1"/>
    <col min="4115" max="4115" width="9.109375" customWidth="1"/>
    <col min="4353" max="4353" width="0.88671875" customWidth="1"/>
    <col min="4354" max="4354" width="6.6640625" customWidth="1"/>
    <col min="4355" max="4355" width="1.6640625" customWidth="1"/>
    <col min="4356" max="4357" width="6.6640625" customWidth="1"/>
    <col min="4358" max="4358" width="1.6640625" customWidth="1"/>
    <col min="4359" max="4360" width="6.6640625" customWidth="1"/>
    <col min="4361" max="4361" width="1.6640625" customWidth="1"/>
    <col min="4362" max="4363" width="6.6640625" customWidth="1"/>
    <col min="4364" max="4364" width="1.6640625" customWidth="1"/>
    <col min="4365" max="4365" width="6.6640625" customWidth="1"/>
    <col min="4366" max="4366" width="4.6640625" customWidth="1"/>
    <col min="4367" max="4367" width="1.6640625" customWidth="1"/>
    <col min="4368" max="4368" width="4.6640625" customWidth="1"/>
    <col min="4369" max="4370" width="6.6640625" customWidth="1"/>
    <col min="4371" max="4371" width="9.109375" customWidth="1"/>
    <col min="4609" max="4609" width="0.88671875" customWidth="1"/>
    <col min="4610" max="4610" width="6.6640625" customWidth="1"/>
    <col min="4611" max="4611" width="1.6640625" customWidth="1"/>
    <col min="4612" max="4613" width="6.6640625" customWidth="1"/>
    <col min="4614" max="4614" width="1.6640625" customWidth="1"/>
    <col min="4615" max="4616" width="6.6640625" customWidth="1"/>
    <col min="4617" max="4617" width="1.6640625" customWidth="1"/>
    <col min="4618" max="4619" width="6.6640625" customWidth="1"/>
    <col min="4620" max="4620" width="1.6640625" customWidth="1"/>
    <col min="4621" max="4621" width="6.6640625" customWidth="1"/>
    <col min="4622" max="4622" width="4.6640625" customWidth="1"/>
    <col min="4623" max="4623" width="1.6640625" customWidth="1"/>
    <col min="4624" max="4624" width="4.6640625" customWidth="1"/>
    <col min="4625" max="4626" width="6.6640625" customWidth="1"/>
    <col min="4627" max="4627" width="9.109375" customWidth="1"/>
    <col min="4865" max="4865" width="0.88671875" customWidth="1"/>
    <col min="4866" max="4866" width="6.6640625" customWidth="1"/>
    <col min="4867" max="4867" width="1.6640625" customWidth="1"/>
    <col min="4868" max="4869" width="6.6640625" customWidth="1"/>
    <col min="4870" max="4870" width="1.6640625" customWidth="1"/>
    <col min="4871" max="4872" width="6.6640625" customWidth="1"/>
    <col min="4873" max="4873" width="1.6640625" customWidth="1"/>
    <col min="4874" max="4875" width="6.6640625" customWidth="1"/>
    <col min="4876" max="4876" width="1.6640625" customWidth="1"/>
    <col min="4877" max="4877" width="6.6640625" customWidth="1"/>
    <col min="4878" max="4878" width="4.6640625" customWidth="1"/>
    <col min="4879" max="4879" width="1.6640625" customWidth="1"/>
    <col min="4880" max="4880" width="4.6640625" customWidth="1"/>
    <col min="4881" max="4882" width="6.6640625" customWidth="1"/>
    <col min="4883" max="4883" width="9.109375" customWidth="1"/>
    <col min="5121" max="5121" width="0.88671875" customWidth="1"/>
    <col min="5122" max="5122" width="6.6640625" customWidth="1"/>
    <col min="5123" max="5123" width="1.6640625" customWidth="1"/>
    <col min="5124" max="5125" width="6.6640625" customWidth="1"/>
    <col min="5126" max="5126" width="1.6640625" customWidth="1"/>
    <col min="5127" max="5128" width="6.6640625" customWidth="1"/>
    <col min="5129" max="5129" width="1.6640625" customWidth="1"/>
    <col min="5130" max="5131" width="6.6640625" customWidth="1"/>
    <col min="5132" max="5132" width="1.6640625" customWidth="1"/>
    <col min="5133" max="5133" width="6.6640625" customWidth="1"/>
    <col min="5134" max="5134" width="4.6640625" customWidth="1"/>
    <col min="5135" max="5135" width="1.6640625" customWidth="1"/>
    <col min="5136" max="5136" width="4.6640625" customWidth="1"/>
    <col min="5137" max="5138" width="6.6640625" customWidth="1"/>
    <col min="5139" max="5139" width="9.109375" customWidth="1"/>
    <col min="5377" max="5377" width="0.88671875" customWidth="1"/>
    <col min="5378" max="5378" width="6.6640625" customWidth="1"/>
    <col min="5379" max="5379" width="1.6640625" customWidth="1"/>
    <col min="5380" max="5381" width="6.6640625" customWidth="1"/>
    <col min="5382" max="5382" width="1.6640625" customWidth="1"/>
    <col min="5383" max="5384" width="6.6640625" customWidth="1"/>
    <col min="5385" max="5385" width="1.6640625" customWidth="1"/>
    <col min="5386" max="5387" width="6.6640625" customWidth="1"/>
    <col min="5388" max="5388" width="1.6640625" customWidth="1"/>
    <col min="5389" max="5389" width="6.6640625" customWidth="1"/>
    <col min="5390" max="5390" width="4.6640625" customWidth="1"/>
    <col min="5391" max="5391" width="1.6640625" customWidth="1"/>
    <col min="5392" max="5392" width="4.6640625" customWidth="1"/>
    <col min="5393" max="5394" width="6.6640625" customWidth="1"/>
    <col min="5395" max="5395" width="9.109375" customWidth="1"/>
    <col min="5633" max="5633" width="0.88671875" customWidth="1"/>
    <col min="5634" max="5634" width="6.6640625" customWidth="1"/>
    <col min="5635" max="5635" width="1.6640625" customWidth="1"/>
    <col min="5636" max="5637" width="6.6640625" customWidth="1"/>
    <col min="5638" max="5638" width="1.6640625" customWidth="1"/>
    <col min="5639" max="5640" width="6.6640625" customWidth="1"/>
    <col min="5641" max="5641" width="1.6640625" customWidth="1"/>
    <col min="5642" max="5643" width="6.6640625" customWidth="1"/>
    <col min="5644" max="5644" width="1.6640625" customWidth="1"/>
    <col min="5645" max="5645" width="6.6640625" customWidth="1"/>
    <col min="5646" max="5646" width="4.6640625" customWidth="1"/>
    <col min="5647" max="5647" width="1.6640625" customWidth="1"/>
    <col min="5648" max="5648" width="4.6640625" customWidth="1"/>
    <col min="5649" max="5650" width="6.6640625" customWidth="1"/>
    <col min="5651" max="5651" width="9.109375" customWidth="1"/>
    <col min="5889" max="5889" width="0.88671875" customWidth="1"/>
    <col min="5890" max="5890" width="6.6640625" customWidth="1"/>
    <col min="5891" max="5891" width="1.6640625" customWidth="1"/>
    <col min="5892" max="5893" width="6.6640625" customWidth="1"/>
    <col min="5894" max="5894" width="1.6640625" customWidth="1"/>
    <col min="5895" max="5896" width="6.6640625" customWidth="1"/>
    <col min="5897" max="5897" width="1.6640625" customWidth="1"/>
    <col min="5898" max="5899" width="6.6640625" customWidth="1"/>
    <col min="5900" max="5900" width="1.6640625" customWidth="1"/>
    <col min="5901" max="5901" width="6.6640625" customWidth="1"/>
    <col min="5902" max="5902" width="4.6640625" customWidth="1"/>
    <col min="5903" max="5903" width="1.6640625" customWidth="1"/>
    <col min="5904" max="5904" width="4.6640625" customWidth="1"/>
    <col min="5905" max="5906" width="6.6640625" customWidth="1"/>
    <col min="5907" max="5907" width="9.109375" customWidth="1"/>
    <col min="6145" max="6145" width="0.88671875" customWidth="1"/>
    <col min="6146" max="6146" width="6.6640625" customWidth="1"/>
    <col min="6147" max="6147" width="1.6640625" customWidth="1"/>
    <col min="6148" max="6149" width="6.6640625" customWidth="1"/>
    <col min="6150" max="6150" width="1.6640625" customWidth="1"/>
    <col min="6151" max="6152" width="6.6640625" customWidth="1"/>
    <col min="6153" max="6153" width="1.6640625" customWidth="1"/>
    <col min="6154" max="6155" width="6.6640625" customWidth="1"/>
    <col min="6156" max="6156" width="1.6640625" customWidth="1"/>
    <col min="6157" max="6157" width="6.6640625" customWidth="1"/>
    <col min="6158" max="6158" width="4.6640625" customWidth="1"/>
    <col min="6159" max="6159" width="1.6640625" customWidth="1"/>
    <col min="6160" max="6160" width="4.6640625" customWidth="1"/>
    <col min="6161" max="6162" width="6.6640625" customWidth="1"/>
    <col min="6163" max="6163" width="9.109375" customWidth="1"/>
    <col min="6401" max="6401" width="0.88671875" customWidth="1"/>
    <col min="6402" max="6402" width="6.6640625" customWidth="1"/>
    <col min="6403" max="6403" width="1.6640625" customWidth="1"/>
    <col min="6404" max="6405" width="6.6640625" customWidth="1"/>
    <col min="6406" max="6406" width="1.6640625" customWidth="1"/>
    <col min="6407" max="6408" width="6.6640625" customWidth="1"/>
    <col min="6409" max="6409" width="1.6640625" customWidth="1"/>
    <col min="6410" max="6411" width="6.6640625" customWidth="1"/>
    <col min="6412" max="6412" width="1.6640625" customWidth="1"/>
    <col min="6413" max="6413" width="6.6640625" customWidth="1"/>
    <col min="6414" max="6414" width="4.6640625" customWidth="1"/>
    <col min="6415" max="6415" width="1.6640625" customWidth="1"/>
    <col min="6416" max="6416" width="4.6640625" customWidth="1"/>
    <col min="6417" max="6418" width="6.6640625" customWidth="1"/>
    <col min="6419" max="6419" width="9.109375" customWidth="1"/>
    <col min="6657" max="6657" width="0.88671875" customWidth="1"/>
    <col min="6658" max="6658" width="6.6640625" customWidth="1"/>
    <col min="6659" max="6659" width="1.6640625" customWidth="1"/>
    <col min="6660" max="6661" width="6.6640625" customWidth="1"/>
    <col min="6662" max="6662" width="1.6640625" customWidth="1"/>
    <col min="6663" max="6664" width="6.6640625" customWidth="1"/>
    <col min="6665" max="6665" width="1.6640625" customWidth="1"/>
    <col min="6666" max="6667" width="6.6640625" customWidth="1"/>
    <col min="6668" max="6668" width="1.6640625" customWidth="1"/>
    <col min="6669" max="6669" width="6.6640625" customWidth="1"/>
    <col min="6670" max="6670" width="4.6640625" customWidth="1"/>
    <col min="6671" max="6671" width="1.6640625" customWidth="1"/>
    <col min="6672" max="6672" width="4.6640625" customWidth="1"/>
    <col min="6673" max="6674" width="6.6640625" customWidth="1"/>
    <col min="6675" max="6675" width="9.109375" customWidth="1"/>
    <col min="6913" max="6913" width="0.88671875" customWidth="1"/>
    <col min="6914" max="6914" width="6.6640625" customWidth="1"/>
    <col min="6915" max="6915" width="1.6640625" customWidth="1"/>
    <col min="6916" max="6917" width="6.6640625" customWidth="1"/>
    <col min="6918" max="6918" width="1.6640625" customWidth="1"/>
    <col min="6919" max="6920" width="6.6640625" customWidth="1"/>
    <col min="6921" max="6921" width="1.6640625" customWidth="1"/>
    <col min="6922" max="6923" width="6.6640625" customWidth="1"/>
    <col min="6924" max="6924" width="1.6640625" customWidth="1"/>
    <col min="6925" max="6925" width="6.6640625" customWidth="1"/>
    <col min="6926" max="6926" width="4.6640625" customWidth="1"/>
    <col min="6927" max="6927" width="1.6640625" customWidth="1"/>
    <col min="6928" max="6928" width="4.6640625" customWidth="1"/>
    <col min="6929" max="6930" width="6.6640625" customWidth="1"/>
    <col min="6931" max="6931" width="9.109375" customWidth="1"/>
    <col min="7169" max="7169" width="0.88671875" customWidth="1"/>
    <col min="7170" max="7170" width="6.6640625" customWidth="1"/>
    <col min="7171" max="7171" width="1.6640625" customWidth="1"/>
    <col min="7172" max="7173" width="6.6640625" customWidth="1"/>
    <col min="7174" max="7174" width="1.6640625" customWidth="1"/>
    <col min="7175" max="7176" width="6.6640625" customWidth="1"/>
    <col min="7177" max="7177" width="1.6640625" customWidth="1"/>
    <col min="7178" max="7179" width="6.6640625" customWidth="1"/>
    <col min="7180" max="7180" width="1.6640625" customWidth="1"/>
    <col min="7181" max="7181" width="6.6640625" customWidth="1"/>
    <col min="7182" max="7182" width="4.6640625" customWidth="1"/>
    <col min="7183" max="7183" width="1.6640625" customWidth="1"/>
    <col min="7184" max="7184" width="4.6640625" customWidth="1"/>
    <col min="7185" max="7186" width="6.6640625" customWidth="1"/>
    <col min="7187" max="7187" width="9.109375" customWidth="1"/>
    <col min="7425" max="7425" width="0.88671875" customWidth="1"/>
    <col min="7426" max="7426" width="6.6640625" customWidth="1"/>
    <col min="7427" max="7427" width="1.6640625" customWidth="1"/>
    <col min="7428" max="7429" width="6.6640625" customWidth="1"/>
    <col min="7430" max="7430" width="1.6640625" customWidth="1"/>
    <col min="7431" max="7432" width="6.6640625" customWidth="1"/>
    <col min="7433" max="7433" width="1.6640625" customWidth="1"/>
    <col min="7434" max="7435" width="6.6640625" customWidth="1"/>
    <col min="7436" max="7436" width="1.6640625" customWidth="1"/>
    <col min="7437" max="7437" width="6.6640625" customWidth="1"/>
    <col min="7438" max="7438" width="4.6640625" customWidth="1"/>
    <col min="7439" max="7439" width="1.6640625" customWidth="1"/>
    <col min="7440" max="7440" width="4.6640625" customWidth="1"/>
    <col min="7441" max="7442" width="6.6640625" customWidth="1"/>
    <col min="7443" max="7443" width="9.109375" customWidth="1"/>
    <col min="7681" max="7681" width="0.88671875" customWidth="1"/>
    <col min="7682" max="7682" width="6.6640625" customWidth="1"/>
    <col min="7683" max="7683" width="1.6640625" customWidth="1"/>
    <col min="7684" max="7685" width="6.6640625" customWidth="1"/>
    <col min="7686" max="7686" width="1.6640625" customWidth="1"/>
    <col min="7687" max="7688" width="6.6640625" customWidth="1"/>
    <col min="7689" max="7689" width="1.6640625" customWidth="1"/>
    <col min="7690" max="7691" width="6.6640625" customWidth="1"/>
    <col min="7692" max="7692" width="1.6640625" customWidth="1"/>
    <col min="7693" max="7693" width="6.6640625" customWidth="1"/>
    <col min="7694" max="7694" width="4.6640625" customWidth="1"/>
    <col min="7695" max="7695" width="1.6640625" customWidth="1"/>
    <col min="7696" max="7696" width="4.6640625" customWidth="1"/>
    <col min="7697" max="7698" width="6.6640625" customWidth="1"/>
    <col min="7699" max="7699" width="9.109375" customWidth="1"/>
    <col min="7937" max="7937" width="0.88671875" customWidth="1"/>
    <col min="7938" max="7938" width="6.6640625" customWidth="1"/>
    <col min="7939" max="7939" width="1.6640625" customWidth="1"/>
    <col min="7940" max="7941" width="6.6640625" customWidth="1"/>
    <col min="7942" max="7942" width="1.6640625" customWidth="1"/>
    <col min="7943" max="7944" width="6.6640625" customWidth="1"/>
    <col min="7945" max="7945" width="1.6640625" customWidth="1"/>
    <col min="7946" max="7947" width="6.6640625" customWidth="1"/>
    <col min="7948" max="7948" width="1.6640625" customWidth="1"/>
    <col min="7949" max="7949" width="6.6640625" customWidth="1"/>
    <col min="7950" max="7950" width="4.6640625" customWidth="1"/>
    <col min="7951" max="7951" width="1.6640625" customWidth="1"/>
    <col min="7952" max="7952" width="4.6640625" customWidth="1"/>
    <col min="7953" max="7954" width="6.6640625" customWidth="1"/>
    <col min="7955" max="7955" width="9.109375" customWidth="1"/>
    <col min="8193" max="8193" width="0.88671875" customWidth="1"/>
    <col min="8194" max="8194" width="6.6640625" customWidth="1"/>
    <col min="8195" max="8195" width="1.6640625" customWidth="1"/>
    <col min="8196" max="8197" width="6.6640625" customWidth="1"/>
    <col min="8198" max="8198" width="1.6640625" customWidth="1"/>
    <col min="8199" max="8200" width="6.6640625" customWidth="1"/>
    <col min="8201" max="8201" width="1.6640625" customWidth="1"/>
    <col min="8202" max="8203" width="6.6640625" customWidth="1"/>
    <col min="8204" max="8204" width="1.6640625" customWidth="1"/>
    <col min="8205" max="8205" width="6.6640625" customWidth="1"/>
    <col min="8206" max="8206" width="4.6640625" customWidth="1"/>
    <col min="8207" max="8207" width="1.6640625" customWidth="1"/>
    <col min="8208" max="8208" width="4.6640625" customWidth="1"/>
    <col min="8209" max="8210" width="6.6640625" customWidth="1"/>
    <col min="8211" max="8211" width="9.109375" customWidth="1"/>
    <col min="8449" max="8449" width="0.88671875" customWidth="1"/>
    <col min="8450" max="8450" width="6.6640625" customWidth="1"/>
    <col min="8451" max="8451" width="1.6640625" customWidth="1"/>
    <col min="8452" max="8453" width="6.6640625" customWidth="1"/>
    <col min="8454" max="8454" width="1.6640625" customWidth="1"/>
    <col min="8455" max="8456" width="6.6640625" customWidth="1"/>
    <col min="8457" max="8457" width="1.6640625" customWidth="1"/>
    <col min="8458" max="8459" width="6.6640625" customWidth="1"/>
    <col min="8460" max="8460" width="1.6640625" customWidth="1"/>
    <col min="8461" max="8461" width="6.6640625" customWidth="1"/>
    <col min="8462" max="8462" width="4.6640625" customWidth="1"/>
    <col min="8463" max="8463" width="1.6640625" customWidth="1"/>
    <col min="8464" max="8464" width="4.6640625" customWidth="1"/>
    <col min="8465" max="8466" width="6.6640625" customWidth="1"/>
    <col min="8467" max="8467" width="9.109375" customWidth="1"/>
    <col min="8705" max="8705" width="0.88671875" customWidth="1"/>
    <col min="8706" max="8706" width="6.6640625" customWidth="1"/>
    <col min="8707" max="8707" width="1.6640625" customWidth="1"/>
    <col min="8708" max="8709" width="6.6640625" customWidth="1"/>
    <col min="8710" max="8710" width="1.6640625" customWidth="1"/>
    <col min="8711" max="8712" width="6.6640625" customWidth="1"/>
    <col min="8713" max="8713" width="1.6640625" customWidth="1"/>
    <col min="8714" max="8715" width="6.6640625" customWidth="1"/>
    <col min="8716" max="8716" width="1.6640625" customWidth="1"/>
    <col min="8717" max="8717" width="6.6640625" customWidth="1"/>
    <col min="8718" max="8718" width="4.6640625" customWidth="1"/>
    <col min="8719" max="8719" width="1.6640625" customWidth="1"/>
    <col min="8720" max="8720" width="4.6640625" customWidth="1"/>
    <col min="8721" max="8722" width="6.6640625" customWidth="1"/>
    <col min="8723" max="8723" width="9.109375" customWidth="1"/>
    <col min="8961" max="8961" width="0.88671875" customWidth="1"/>
    <col min="8962" max="8962" width="6.6640625" customWidth="1"/>
    <col min="8963" max="8963" width="1.6640625" customWidth="1"/>
    <col min="8964" max="8965" width="6.6640625" customWidth="1"/>
    <col min="8966" max="8966" width="1.6640625" customWidth="1"/>
    <col min="8967" max="8968" width="6.6640625" customWidth="1"/>
    <col min="8969" max="8969" width="1.6640625" customWidth="1"/>
    <col min="8970" max="8971" width="6.6640625" customWidth="1"/>
    <col min="8972" max="8972" width="1.6640625" customWidth="1"/>
    <col min="8973" max="8973" width="6.6640625" customWidth="1"/>
    <col min="8974" max="8974" width="4.6640625" customWidth="1"/>
    <col min="8975" max="8975" width="1.6640625" customWidth="1"/>
    <col min="8976" max="8976" width="4.6640625" customWidth="1"/>
    <col min="8977" max="8978" width="6.6640625" customWidth="1"/>
    <col min="8979" max="8979" width="9.109375" customWidth="1"/>
    <col min="9217" max="9217" width="0.88671875" customWidth="1"/>
    <col min="9218" max="9218" width="6.6640625" customWidth="1"/>
    <col min="9219" max="9219" width="1.6640625" customWidth="1"/>
    <col min="9220" max="9221" width="6.6640625" customWidth="1"/>
    <col min="9222" max="9222" width="1.6640625" customWidth="1"/>
    <col min="9223" max="9224" width="6.6640625" customWidth="1"/>
    <col min="9225" max="9225" width="1.6640625" customWidth="1"/>
    <col min="9226" max="9227" width="6.6640625" customWidth="1"/>
    <col min="9228" max="9228" width="1.6640625" customWidth="1"/>
    <col min="9229" max="9229" width="6.6640625" customWidth="1"/>
    <col min="9230" max="9230" width="4.6640625" customWidth="1"/>
    <col min="9231" max="9231" width="1.6640625" customWidth="1"/>
    <col min="9232" max="9232" width="4.6640625" customWidth="1"/>
    <col min="9233" max="9234" width="6.6640625" customWidth="1"/>
    <col min="9235" max="9235" width="9.109375" customWidth="1"/>
    <col min="9473" max="9473" width="0.88671875" customWidth="1"/>
    <col min="9474" max="9474" width="6.6640625" customWidth="1"/>
    <col min="9475" max="9475" width="1.6640625" customWidth="1"/>
    <col min="9476" max="9477" width="6.6640625" customWidth="1"/>
    <col min="9478" max="9478" width="1.6640625" customWidth="1"/>
    <col min="9479" max="9480" width="6.6640625" customWidth="1"/>
    <col min="9481" max="9481" width="1.6640625" customWidth="1"/>
    <col min="9482" max="9483" width="6.6640625" customWidth="1"/>
    <col min="9484" max="9484" width="1.6640625" customWidth="1"/>
    <col min="9485" max="9485" width="6.6640625" customWidth="1"/>
    <col min="9486" max="9486" width="4.6640625" customWidth="1"/>
    <col min="9487" max="9487" width="1.6640625" customWidth="1"/>
    <col min="9488" max="9488" width="4.6640625" customWidth="1"/>
    <col min="9489" max="9490" width="6.6640625" customWidth="1"/>
    <col min="9491" max="9491" width="9.109375" customWidth="1"/>
    <col min="9729" max="9729" width="0.88671875" customWidth="1"/>
    <col min="9730" max="9730" width="6.6640625" customWidth="1"/>
    <col min="9731" max="9731" width="1.6640625" customWidth="1"/>
    <col min="9732" max="9733" width="6.6640625" customWidth="1"/>
    <col min="9734" max="9734" width="1.6640625" customWidth="1"/>
    <col min="9735" max="9736" width="6.6640625" customWidth="1"/>
    <col min="9737" max="9737" width="1.6640625" customWidth="1"/>
    <col min="9738" max="9739" width="6.6640625" customWidth="1"/>
    <col min="9740" max="9740" width="1.6640625" customWidth="1"/>
    <col min="9741" max="9741" width="6.6640625" customWidth="1"/>
    <col min="9742" max="9742" width="4.6640625" customWidth="1"/>
    <col min="9743" max="9743" width="1.6640625" customWidth="1"/>
    <col min="9744" max="9744" width="4.6640625" customWidth="1"/>
    <col min="9745" max="9746" width="6.6640625" customWidth="1"/>
    <col min="9747" max="9747" width="9.109375" customWidth="1"/>
    <col min="9985" max="9985" width="0.88671875" customWidth="1"/>
    <col min="9986" max="9986" width="6.6640625" customWidth="1"/>
    <col min="9987" max="9987" width="1.6640625" customWidth="1"/>
    <col min="9988" max="9989" width="6.6640625" customWidth="1"/>
    <col min="9990" max="9990" width="1.6640625" customWidth="1"/>
    <col min="9991" max="9992" width="6.6640625" customWidth="1"/>
    <col min="9993" max="9993" width="1.6640625" customWidth="1"/>
    <col min="9994" max="9995" width="6.6640625" customWidth="1"/>
    <col min="9996" max="9996" width="1.6640625" customWidth="1"/>
    <col min="9997" max="9997" width="6.6640625" customWidth="1"/>
    <col min="9998" max="9998" width="4.6640625" customWidth="1"/>
    <col min="9999" max="9999" width="1.6640625" customWidth="1"/>
    <col min="10000" max="10000" width="4.6640625" customWidth="1"/>
    <col min="10001" max="10002" width="6.6640625" customWidth="1"/>
    <col min="10003" max="10003" width="9.109375" customWidth="1"/>
    <col min="10241" max="10241" width="0.88671875" customWidth="1"/>
    <col min="10242" max="10242" width="6.6640625" customWidth="1"/>
    <col min="10243" max="10243" width="1.6640625" customWidth="1"/>
    <col min="10244" max="10245" width="6.6640625" customWidth="1"/>
    <col min="10246" max="10246" width="1.6640625" customWidth="1"/>
    <col min="10247" max="10248" width="6.6640625" customWidth="1"/>
    <col min="10249" max="10249" width="1.6640625" customWidth="1"/>
    <col min="10250" max="10251" width="6.6640625" customWidth="1"/>
    <col min="10252" max="10252" width="1.6640625" customWidth="1"/>
    <col min="10253" max="10253" width="6.6640625" customWidth="1"/>
    <col min="10254" max="10254" width="4.6640625" customWidth="1"/>
    <col min="10255" max="10255" width="1.6640625" customWidth="1"/>
    <col min="10256" max="10256" width="4.6640625" customWidth="1"/>
    <col min="10257" max="10258" width="6.6640625" customWidth="1"/>
    <col min="10259" max="10259" width="9.109375" customWidth="1"/>
    <col min="10497" max="10497" width="0.88671875" customWidth="1"/>
    <col min="10498" max="10498" width="6.6640625" customWidth="1"/>
    <col min="10499" max="10499" width="1.6640625" customWidth="1"/>
    <col min="10500" max="10501" width="6.6640625" customWidth="1"/>
    <col min="10502" max="10502" width="1.6640625" customWidth="1"/>
    <col min="10503" max="10504" width="6.6640625" customWidth="1"/>
    <col min="10505" max="10505" width="1.6640625" customWidth="1"/>
    <col min="10506" max="10507" width="6.6640625" customWidth="1"/>
    <col min="10508" max="10508" width="1.6640625" customWidth="1"/>
    <col min="10509" max="10509" width="6.6640625" customWidth="1"/>
    <col min="10510" max="10510" width="4.6640625" customWidth="1"/>
    <col min="10511" max="10511" width="1.6640625" customWidth="1"/>
    <col min="10512" max="10512" width="4.6640625" customWidth="1"/>
    <col min="10513" max="10514" width="6.6640625" customWidth="1"/>
    <col min="10515" max="10515" width="9.109375" customWidth="1"/>
    <col min="10753" max="10753" width="0.88671875" customWidth="1"/>
    <col min="10754" max="10754" width="6.6640625" customWidth="1"/>
    <col min="10755" max="10755" width="1.6640625" customWidth="1"/>
    <col min="10756" max="10757" width="6.6640625" customWidth="1"/>
    <col min="10758" max="10758" width="1.6640625" customWidth="1"/>
    <col min="10759" max="10760" width="6.6640625" customWidth="1"/>
    <col min="10761" max="10761" width="1.6640625" customWidth="1"/>
    <col min="10762" max="10763" width="6.6640625" customWidth="1"/>
    <col min="10764" max="10764" width="1.6640625" customWidth="1"/>
    <col min="10765" max="10765" width="6.6640625" customWidth="1"/>
    <col min="10766" max="10766" width="4.6640625" customWidth="1"/>
    <col min="10767" max="10767" width="1.6640625" customWidth="1"/>
    <col min="10768" max="10768" width="4.6640625" customWidth="1"/>
    <col min="10769" max="10770" width="6.6640625" customWidth="1"/>
    <col min="10771" max="10771" width="9.109375" customWidth="1"/>
    <col min="11009" max="11009" width="0.88671875" customWidth="1"/>
    <col min="11010" max="11010" width="6.6640625" customWidth="1"/>
    <col min="11011" max="11011" width="1.6640625" customWidth="1"/>
    <col min="11012" max="11013" width="6.6640625" customWidth="1"/>
    <col min="11014" max="11014" width="1.6640625" customWidth="1"/>
    <col min="11015" max="11016" width="6.6640625" customWidth="1"/>
    <col min="11017" max="11017" width="1.6640625" customWidth="1"/>
    <col min="11018" max="11019" width="6.6640625" customWidth="1"/>
    <col min="11020" max="11020" width="1.6640625" customWidth="1"/>
    <col min="11021" max="11021" width="6.6640625" customWidth="1"/>
    <col min="11022" max="11022" width="4.6640625" customWidth="1"/>
    <col min="11023" max="11023" width="1.6640625" customWidth="1"/>
    <col min="11024" max="11024" width="4.6640625" customWidth="1"/>
    <col min="11025" max="11026" width="6.6640625" customWidth="1"/>
    <col min="11027" max="11027" width="9.109375" customWidth="1"/>
    <col min="11265" max="11265" width="0.88671875" customWidth="1"/>
    <col min="11266" max="11266" width="6.6640625" customWidth="1"/>
    <col min="11267" max="11267" width="1.6640625" customWidth="1"/>
    <col min="11268" max="11269" width="6.6640625" customWidth="1"/>
    <col min="11270" max="11270" width="1.6640625" customWidth="1"/>
    <col min="11271" max="11272" width="6.6640625" customWidth="1"/>
    <col min="11273" max="11273" width="1.6640625" customWidth="1"/>
    <col min="11274" max="11275" width="6.6640625" customWidth="1"/>
    <col min="11276" max="11276" width="1.6640625" customWidth="1"/>
    <col min="11277" max="11277" width="6.6640625" customWidth="1"/>
    <col min="11278" max="11278" width="4.6640625" customWidth="1"/>
    <col min="11279" max="11279" width="1.6640625" customWidth="1"/>
    <col min="11280" max="11280" width="4.6640625" customWidth="1"/>
    <col min="11281" max="11282" width="6.6640625" customWidth="1"/>
    <col min="11283" max="11283" width="9.109375" customWidth="1"/>
    <col min="11521" max="11521" width="0.88671875" customWidth="1"/>
    <col min="11522" max="11522" width="6.6640625" customWidth="1"/>
    <col min="11523" max="11523" width="1.6640625" customWidth="1"/>
    <col min="11524" max="11525" width="6.6640625" customWidth="1"/>
    <col min="11526" max="11526" width="1.6640625" customWidth="1"/>
    <col min="11527" max="11528" width="6.6640625" customWidth="1"/>
    <col min="11529" max="11529" width="1.6640625" customWidth="1"/>
    <col min="11530" max="11531" width="6.6640625" customWidth="1"/>
    <col min="11532" max="11532" width="1.6640625" customWidth="1"/>
    <col min="11533" max="11533" width="6.6640625" customWidth="1"/>
    <col min="11534" max="11534" width="4.6640625" customWidth="1"/>
    <col min="11535" max="11535" width="1.6640625" customWidth="1"/>
    <col min="11536" max="11536" width="4.6640625" customWidth="1"/>
    <col min="11537" max="11538" width="6.6640625" customWidth="1"/>
    <col min="11539" max="11539" width="9.109375" customWidth="1"/>
    <col min="11777" max="11777" width="0.88671875" customWidth="1"/>
    <col min="11778" max="11778" width="6.6640625" customWidth="1"/>
    <col min="11779" max="11779" width="1.6640625" customWidth="1"/>
    <col min="11780" max="11781" width="6.6640625" customWidth="1"/>
    <col min="11782" max="11782" width="1.6640625" customWidth="1"/>
    <col min="11783" max="11784" width="6.6640625" customWidth="1"/>
    <col min="11785" max="11785" width="1.6640625" customWidth="1"/>
    <col min="11786" max="11787" width="6.6640625" customWidth="1"/>
    <col min="11788" max="11788" width="1.6640625" customWidth="1"/>
    <col min="11789" max="11789" width="6.6640625" customWidth="1"/>
    <col min="11790" max="11790" width="4.6640625" customWidth="1"/>
    <col min="11791" max="11791" width="1.6640625" customWidth="1"/>
    <col min="11792" max="11792" width="4.6640625" customWidth="1"/>
    <col min="11793" max="11794" width="6.6640625" customWidth="1"/>
    <col min="11795" max="11795" width="9.109375" customWidth="1"/>
    <col min="12033" max="12033" width="0.88671875" customWidth="1"/>
    <col min="12034" max="12034" width="6.6640625" customWidth="1"/>
    <col min="12035" max="12035" width="1.6640625" customWidth="1"/>
    <col min="12036" max="12037" width="6.6640625" customWidth="1"/>
    <col min="12038" max="12038" width="1.6640625" customWidth="1"/>
    <col min="12039" max="12040" width="6.6640625" customWidth="1"/>
    <col min="12041" max="12041" width="1.6640625" customWidth="1"/>
    <col min="12042" max="12043" width="6.6640625" customWidth="1"/>
    <col min="12044" max="12044" width="1.6640625" customWidth="1"/>
    <col min="12045" max="12045" width="6.6640625" customWidth="1"/>
    <col min="12046" max="12046" width="4.6640625" customWidth="1"/>
    <col min="12047" max="12047" width="1.6640625" customWidth="1"/>
    <col min="12048" max="12048" width="4.6640625" customWidth="1"/>
    <col min="12049" max="12050" width="6.6640625" customWidth="1"/>
    <col min="12051" max="12051" width="9.109375" customWidth="1"/>
    <col min="12289" max="12289" width="0.88671875" customWidth="1"/>
    <col min="12290" max="12290" width="6.6640625" customWidth="1"/>
    <col min="12291" max="12291" width="1.6640625" customWidth="1"/>
    <col min="12292" max="12293" width="6.6640625" customWidth="1"/>
    <col min="12294" max="12294" width="1.6640625" customWidth="1"/>
    <col min="12295" max="12296" width="6.6640625" customWidth="1"/>
    <col min="12297" max="12297" width="1.6640625" customWidth="1"/>
    <col min="12298" max="12299" width="6.6640625" customWidth="1"/>
    <col min="12300" max="12300" width="1.6640625" customWidth="1"/>
    <col min="12301" max="12301" width="6.6640625" customWidth="1"/>
    <col min="12302" max="12302" width="4.6640625" customWidth="1"/>
    <col min="12303" max="12303" width="1.6640625" customWidth="1"/>
    <col min="12304" max="12304" width="4.6640625" customWidth="1"/>
    <col min="12305" max="12306" width="6.6640625" customWidth="1"/>
    <col min="12307" max="12307" width="9.109375" customWidth="1"/>
    <col min="12545" max="12545" width="0.88671875" customWidth="1"/>
    <col min="12546" max="12546" width="6.6640625" customWidth="1"/>
    <col min="12547" max="12547" width="1.6640625" customWidth="1"/>
    <col min="12548" max="12549" width="6.6640625" customWidth="1"/>
    <col min="12550" max="12550" width="1.6640625" customWidth="1"/>
    <col min="12551" max="12552" width="6.6640625" customWidth="1"/>
    <col min="12553" max="12553" width="1.6640625" customWidth="1"/>
    <col min="12554" max="12555" width="6.6640625" customWidth="1"/>
    <col min="12556" max="12556" width="1.6640625" customWidth="1"/>
    <col min="12557" max="12557" width="6.6640625" customWidth="1"/>
    <col min="12558" max="12558" width="4.6640625" customWidth="1"/>
    <col min="12559" max="12559" width="1.6640625" customWidth="1"/>
    <col min="12560" max="12560" width="4.6640625" customWidth="1"/>
    <col min="12561" max="12562" width="6.6640625" customWidth="1"/>
    <col min="12563" max="12563" width="9.109375" customWidth="1"/>
    <col min="12801" max="12801" width="0.88671875" customWidth="1"/>
    <col min="12802" max="12802" width="6.6640625" customWidth="1"/>
    <col min="12803" max="12803" width="1.6640625" customWidth="1"/>
    <col min="12804" max="12805" width="6.6640625" customWidth="1"/>
    <col min="12806" max="12806" width="1.6640625" customWidth="1"/>
    <col min="12807" max="12808" width="6.6640625" customWidth="1"/>
    <col min="12809" max="12809" width="1.6640625" customWidth="1"/>
    <col min="12810" max="12811" width="6.6640625" customWidth="1"/>
    <col min="12812" max="12812" width="1.6640625" customWidth="1"/>
    <col min="12813" max="12813" width="6.6640625" customWidth="1"/>
    <col min="12814" max="12814" width="4.6640625" customWidth="1"/>
    <col min="12815" max="12815" width="1.6640625" customWidth="1"/>
    <col min="12816" max="12816" width="4.6640625" customWidth="1"/>
    <col min="12817" max="12818" width="6.6640625" customWidth="1"/>
    <col min="12819" max="12819" width="9.109375" customWidth="1"/>
    <col min="13057" max="13057" width="0.88671875" customWidth="1"/>
    <col min="13058" max="13058" width="6.6640625" customWidth="1"/>
    <col min="13059" max="13059" width="1.6640625" customWidth="1"/>
    <col min="13060" max="13061" width="6.6640625" customWidth="1"/>
    <col min="13062" max="13062" width="1.6640625" customWidth="1"/>
    <col min="13063" max="13064" width="6.6640625" customWidth="1"/>
    <col min="13065" max="13065" width="1.6640625" customWidth="1"/>
    <col min="13066" max="13067" width="6.6640625" customWidth="1"/>
    <col min="13068" max="13068" width="1.6640625" customWidth="1"/>
    <col min="13069" max="13069" width="6.6640625" customWidth="1"/>
    <col min="13070" max="13070" width="4.6640625" customWidth="1"/>
    <col min="13071" max="13071" width="1.6640625" customWidth="1"/>
    <col min="13072" max="13072" width="4.6640625" customWidth="1"/>
    <col min="13073" max="13074" width="6.6640625" customWidth="1"/>
    <col min="13075" max="13075" width="9.109375" customWidth="1"/>
    <col min="13313" max="13313" width="0.88671875" customWidth="1"/>
    <col min="13314" max="13314" width="6.6640625" customWidth="1"/>
    <col min="13315" max="13315" width="1.6640625" customWidth="1"/>
    <col min="13316" max="13317" width="6.6640625" customWidth="1"/>
    <col min="13318" max="13318" width="1.6640625" customWidth="1"/>
    <col min="13319" max="13320" width="6.6640625" customWidth="1"/>
    <col min="13321" max="13321" width="1.6640625" customWidth="1"/>
    <col min="13322" max="13323" width="6.6640625" customWidth="1"/>
    <col min="13324" max="13324" width="1.6640625" customWidth="1"/>
    <col min="13325" max="13325" width="6.6640625" customWidth="1"/>
    <col min="13326" max="13326" width="4.6640625" customWidth="1"/>
    <col min="13327" max="13327" width="1.6640625" customWidth="1"/>
    <col min="13328" max="13328" width="4.6640625" customWidth="1"/>
    <col min="13329" max="13330" width="6.6640625" customWidth="1"/>
    <col min="13331" max="13331" width="9.109375" customWidth="1"/>
    <col min="13569" max="13569" width="0.88671875" customWidth="1"/>
    <col min="13570" max="13570" width="6.6640625" customWidth="1"/>
    <col min="13571" max="13571" width="1.6640625" customWidth="1"/>
    <col min="13572" max="13573" width="6.6640625" customWidth="1"/>
    <col min="13574" max="13574" width="1.6640625" customWidth="1"/>
    <col min="13575" max="13576" width="6.6640625" customWidth="1"/>
    <col min="13577" max="13577" width="1.6640625" customWidth="1"/>
    <col min="13578" max="13579" width="6.6640625" customWidth="1"/>
    <col min="13580" max="13580" width="1.6640625" customWidth="1"/>
    <col min="13581" max="13581" width="6.6640625" customWidth="1"/>
    <col min="13582" max="13582" width="4.6640625" customWidth="1"/>
    <col min="13583" max="13583" width="1.6640625" customWidth="1"/>
    <col min="13584" max="13584" width="4.6640625" customWidth="1"/>
    <col min="13585" max="13586" width="6.6640625" customWidth="1"/>
    <col min="13587" max="13587" width="9.109375" customWidth="1"/>
    <col min="13825" max="13825" width="0.88671875" customWidth="1"/>
    <col min="13826" max="13826" width="6.6640625" customWidth="1"/>
    <col min="13827" max="13827" width="1.6640625" customWidth="1"/>
    <col min="13828" max="13829" width="6.6640625" customWidth="1"/>
    <col min="13830" max="13830" width="1.6640625" customWidth="1"/>
    <col min="13831" max="13832" width="6.6640625" customWidth="1"/>
    <col min="13833" max="13833" width="1.6640625" customWidth="1"/>
    <col min="13834" max="13835" width="6.6640625" customWidth="1"/>
    <col min="13836" max="13836" width="1.6640625" customWidth="1"/>
    <col min="13837" max="13837" width="6.6640625" customWidth="1"/>
    <col min="13838" max="13838" width="4.6640625" customWidth="1"/>
    <col min="13839" max="13839" width="1.6640625" customWidth="1"/>
    <col min="13840" max="13840" width="4.6640625" customWidth="1"/>
    <col min="13841" max="13842" width="6.6640625" customWidth="1"/>
    <col min="13843" max="13843" width="9.109375" customWidth="1"/>
    <col min="14081" max="14081" width="0.88671875" customWidth="1"/>
    <col min="14082" max="14082" width="6.6640625" customWidth="1"/>
    <col min="14083" max="14083" width="1.6640625" customWidth="1"/>
    <col min="14084" max="14085" width="6.6640625" customWidth="1"/>
    <col min="14086" max="14086" width="1.6640625" customWidth="1"/>
    <col min="14087" max="14088" width="6.6640625" customWidth="1"/>
    <col min="14089" max="14089" width="1.6640625" customWidth="1"/>
    <col min="14090" max="14091" width="6.6640625" customWidth="1"/>
    <col min="14092" max="14092" width="1.6640625" customWidth="1"/>
    <col min="14093" max="14093" width="6.6640625" customWidth="1"/>
    <col min="14094" max="14094" width="4.6640625" customWidth="1"/>
    <col min="14095" max="14095" width="1.6640625" customWidth="1"/>
    <col min="14096" max="14096" width="4.6640625" customWidth="1"/>
    <col min="14097" max="14098" width="6.6640625" customWidth="1"/>
    <col min="14099" max="14099" width="9.109375" customWidth="1"/>
    <col min="14337" max="14337" width="0.88671875" customWidth="1"/>
    <col min="14338" max="14338" width="6.6640625" customWidth="1"/>
    <col min="14339" max="14339" width="1.6640625" customWidth="1"/>
    <col min="14340" max="14341" width="6.6640625" customWidth="1"/>
    <col min="14342" max="14342" width="1.6640625" customWidth="1"/>
    <col min="14343" max="14344" width="6.6640625" customWidth="1"/>
    <col min="14345" max="14345" width="1.6640625" customWidth="1"/>
    <col min="14346" max="14347" width="6.6640625" customWidth="1"/>
    <col min="14348" max="14348" width="1.6640625" customWidth="1"/>
    <col min="14349" max="14349" width="6.6640625" customWidth="1"/>
    <col min="14350" max="14350" width="4.6640625" customWidth="1"/>
    <col min="14351" max="14351" width="1.6640625" customWidth="1"/>
    <col min="14352" max="14352" width="4.6640625" customWidth="1"/>
    <col min="14353" max="14354" width="6.6640625" customWidth="1"/>
    <col min="14355" max="14355" width="9.109375" customWidth="1"/>
    <col min="14593" max="14593" width="0.88671875" customWidth="1"/>
    <col min="14594" max="14594" width="6.6640625" customWidth="1"/>
    <col min="14595" max="14595" width="1.6640625" customWidth="1"/>
    <col min="14596" max="14597" width="6.6640625" customWidth="1"/>
    <col min="14598" max="14598" width="1.6640625" customWidth="1"/>
    <col min="14599" max="14600" width="6.6640625" customWidth="1"/>
    <col min="14601" max="14601" width="1.6640625" customWidth="1"/>
    <col min="14602" max="14603" width="6.6640625" customWidth="1"/>
    <col min="14604" max="14604" width="1.6640625" customWidth="1"/>
    <col min="14605" max="14605" width="6.6640625" customWidth="1"/>
    <col min="14606" max="14606" width="4.6640625" customWidth="1"/>
    <col min="14607" max="14607" width="1.6640625" customWidth="1"/>
    <col min="14608" max="14608" width="4.6640625" customWidth="1"/>
    <col min="14609" max="14610" width="6.6640625" customWidth="1"/>
    <col min="14611" max="14611" width="9.109375" customWidth="1"/>
    <col min="14849" max="14849" width="0.88671875" customWidth="1"/>
    <col min="14850" max="14850" width="6.6640625" customWidth="1"/>
    <col min="14851" max="14851" width="1.6640625" customWidth="1"/>
    <col min="14852" max="14853" width="6.6640625" customWidth="1"/>
    <col min="14854" max="14854" width="1.6640625" customWidth="1"/>
    <col min="14855" max="14856" width="6.6640625" customWidth="1"/>
    <col min="14857" max="14857" width="1.6640625" customWidth="1"/>
    <col min="14858" max="14859" width="6.6640625" customWidth="1"/>
    <col min="14860" max="14860" width="1.6640625" customWidth="1"/>
    <col min="14861" max="14861" width="6.6640625" customWidth="1"/>
    <col min="14862" max="14862" width="4.6640625" customWidth="1"/>
    <col min="14863" max="14863" width="1.6640625" customWidth="1"/>
    <col min="14864" max="14864" width="4.6640625" customWidth="1"/>
    <col min="14865" max="14866" width="6.6640625" customWidth="1"/>
    <col min="14867" max="14867" width="9.109375" customWidth="1"/>
    <col min="15105" max="15105" width="0.88671875" customWidth="1"/>
    <col min="15106" max="15106" width="6.6640625" customWidth="1"/>
    <col min="15107" max="15107" width="1.6640625" customWidth="1"/>
    <col min="15108" max="15109" width="6.6640625" customWidth="1"/>
    <col min="15110" max="15110" width="1.6640625" customWidth="1"/>
    <col min="15111" max="15112" width="6.6640625" customWidth="1"/>
    <col min="15113" max="15113" width="1.6640625" customWidth="1"/>
    <col min="15114" max="15115" width="6.6640625" customWidth="1"/>
    <col min="15116" max="15116" width="1.6640625" customWidth="1"/>
    <col min="15117" max="15117" width="6.6640625" customWidth="1"/>
    <col min="15118" max="15118" width="4.6640625" customWidth="1"/>
    <col min="15119" max="15119" width="1.6640625" customWidth="1"/>
    <col min="15120" max="15120" width="4.6640625" customWidth="1"/>
    <col min="15121" max="15122" width="6.6640625" customWidth="1"/>
    <col min="15123" max="15123" width="9.109375" customWidth="1"/>
    <col min="15361" max="15361" width="0.88671875" customWidth="1"/>
    <col min="15362" max="15362" width="6.6640625" customWidth="1"/>
    <col min="15363" max="15363" width="1.6640625" customWidth="1"/>
    <col min="15364" max="15365" width="6.6640625" customWidth="1"/>
    <col min="15366" max="15366" width="1.6640625" customWidth="1"/>
    <col min="15367" max="15368" width="6.6640625" customWidth="1"/>
    <col min="15369" max="15369" width="1.6640625" customWidth="1"/>
    <col min="15370" max="15371" width="6.6640625" customWidth="1"/>
    <col min="15372" max="15372" width="1.6640625" customWidth="1"/>
    <col min="15373" max="15373" width="6.6640625" customWidth="1"/>
    <col min="15374" max="15374" width="4.6640625" customWidth="1"/>
    <col min="15375" max="15375" width="1.6640625" customWidth="1"/>
    <col min="15376" max="15376" width="4.6640625" customWidth="1"/>
    <col min="15377" max="15378" width="6.6640625" customWidth="1"/>
    <col min="15379" max="15379" width="9.109375" customWidth="1"/>
    <col min="15617" max="15617" width="0.88671875" customWidth="1"/>
    <col min="15618" max="15618" width="6.6640625" customWidth="1"/>
    <col min="15619" max="15619" width="1.6640625" customWidth="1"/>
    <col min="15620" max="15621" width="6.6640625" customWidth="1"/>
    <col min="15622" max="15622" width="1.6640625" customWidth="1"/>
    <col min="15623" max="15624" width="6.6640625" customWidth="1"/>
    <col min="15625" max="15625" width="1.6640625" customWidth="1"/>
    <col min="15626" max="15627" width="6.6640625" customWidth="1"/>
    <col min="15628" max="15628" width="1.6640625" customWidth="1"/>
    <col min="15629" max="15629" width="6.6640625" customWidth="1"/>
    <col min="15630" max="15630" width="4.6640625" customWidth="1"/>
    <col min="15631" max="15631" width="1.6640625" customWidth="1"/>
    <col min="15632" max="15632" width="4.6640625" customWidth="1"/>
    <col min="15633" max="15634" width="6.6640625" customWidth="1"/>
    <col min="15635" max="15635" width="9.109375" customWidth="1"/>
    <col min="15873" max="15873" width="0.88671875" customWidth="1"/>
    <col min="15874" max="15874" width="6.6640625" customWidth="1"/>
    <col min="15875" max="15875" width="1.6640625" customWidth="1"/>
    <col min="15876" max="15877" width="6.6640625" customWidth="1"/>
    <col min="15878" max="15878" width="1.6640625" customWidth="1"/>
    <col min="15879" max="15880" width="6.6640625" customWidth="1"/>
    <col min="15881" max="15881" width="1.6640625" customWidth="1"/>
    <col min="15882" max="15883" width="6.6640625" customWidth="1"/>
    <col min="15884" max="15884" width="1.6640625" customWidth="1"/>
    <col min="15885" max="15885" width="6.6640625" customWidth="1"/>
    <col min="15886" max="15886" width="4.6640625" customWidth="1"/>
    <col min="15887" max="15887" width="1.6640625" customWidth="1"/>
    <col min="15888" max="15888" width="4.6640625" customWidth="1"/>
    <col min="15889" max="15890" width="6.6640625" customWidth="1"/>
    <col min="15891" max="15891" width="9.109375" customWidth="1"/>
    <col min="16129" max="16129" width="0.88671875" customWidth="1"/>
    <col min="16130" max="16130" width="6.6640625" customWidth="1"/>
    <col min="16131" max="16131" width="1.6640625" customWidth="1"/>
    <col min="16132" max="16133" width="6.6640625" customWidth="1"/>
    <col min="16134" max="16134" width="1.6640625" customWidth="1"/>
    <col min="16135" max="16136" width="6.6640625" customWidth="1"/>
    <col min="16137" max="16137" width="1.6640625" customWidth="1"/>
    <col min="16138" max="16139" width="6.6640625" customWidth="1"/>
    <col min="16140" max="16140" width="1.6640625" customWidth="1"/>
    <col min="16141" max="16141" width="6.6640625" customWidth="1"/>
    <col min="16142" max="16142" width="4.6640625" customWidth="1"/>
    <col min="16143" max="16143" width="1.6640625" customWidth="1"/>
    <col min="16144" max="16144" width="4.6640625" customWidth="1"/>
    <col min="16145" max="16146" width="6.6640625" customWidth="1"/>
    <col min="16147" max="16147" width="9.109375" customWidth="1"/>
  </cols>
  <sheetData>
    <row r="1" spans="1:19" ht="23.4" x14ac:dyDescent="0.45">
      <c r="D1" s="179" t="s">
        <v>46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9" ht="16.2" thickBot="1" x14ac:dyDescent="0.35"/>
    <row r="3" spans="1:19" s="8" customFormat="1" ht="25.05" customHeight="1" x14ac:dyDescent="0.3">
      <c r="A3" s="77"/>
      <c r="B3" s="77"/>
      <c r="C3" s="77"/>
      <c r="D3" s="78"/>
      <c r="E3" s="78"/>
      <c r="F3" s="180" t="s">
        <v>0</v>
      </c>
      <c r="G3" s="145"/>
      <c r="H3" s="145"/>
      <c r="I3" s="145"/>
      <c r="J3" s="181"/>
      <c r="K3" s="78"/>
      <c r="L3" s="78"/>
      <c r="M3" s="180" t="s">
        <v>1</v>
      </c>
      <c r="N3" s="145"/>
      <c r="O3" s="145"/>
      <c r="P3" s="181"/>
      <c r="Q3" s="78"/>
      <c r="R3" s="78"/>
      <c r="S3" s="81"/>
    </row>
    <row r="4" spans="1:19" s="8" customFormat="1" ht="25.05" customHeight="1" x14ac:dyDescent="0.3">
      <c r="A4" s="77"/>
      <c r="B4" s="77"/>
      <c r="C4" s="77"/>
      <c r="D4" s="78"/>
      <c r="E4" s="78"/>
      <c r="F4" s="171">
        <v>1</v>
      </c>
      <c r="G4" s="172"/>
      <c r="H4" s="173" t="s">
        <v>65</v>
      </c>
      <c r="I4" s="173"/>
      <c r="J4" s="174"/>
      <c r="K4" s="78"/>
      <c r="L4" s="78"/>
      <c r="M4" s="171" t="s">
        <v>2</v>
      </c>
      <c r="N4" s="172"/>
      <c r="O4" s="172"/>
      <c r="P4" s="82">
        <v>2</v>
      </c>
      <c r="Q4" s="78"/>
      <c r="R4" s="78"/>
      <c r="S4" s="81"/>
    </row>
    <row r="5" spans="1:19" s="8" customFormat="1" ht="25.05" customHeight="1" x14ac:dyDescent="0.3">
      <c r="A5" s="77"/>
      <c r="B5" s="77"/>
      <c r="C5" s="77"/>
      <c r="D5" s="78"/>
      <c r="E5" s="78"/>
      <c r="F5" s="171">
        <v>2</v>
      </c>
      <c r="G5" s="172"/>
      <c r="H5" s="173" t="s">
        <v>69</v>
      </c>
      <c r="I5" s="173"/>
      <c r="J5" s="174"/>
      <c r="K5" s="78"/>
      <c r="L5" s="78"/>
      <c r="M5" s="171" t="s">
        <v>3</v>
      </c>
      <c r="N5" s="172"/>
      <c r="O5" s="172"/>
      <c r="P5" s="82"/>
      <c r="Q5" s="78"/>
      <c r="R5" s="78"/>
      <c r="S5" s="81"/>
    </row>
    <row r="6" spans="1:19" s="8" customFormat="1" ht="25.05" customHeight="1" thickBot="1" x14ac:dyDescent="0.35">
      <c r="A6" s="77"/>
      <c r="B6" s="77"/>
      <c r="C6" s="77"/>
      <c r="D6" s="78"/>
      <c r="E6" s="78"/>
      <c r="F6" s="175">
        <v>3</v>
      </c>
      <c r="G6" s="176"/>
      <c r="H6" s="177" t="s">
        <v>66</v>
      </c>
      <c r="I6" s="177"/>
      <c r="J6" s="178"/>
      <c r="K6" s="78"/>
      <c r="L6" s="78"/>
      <c r="M6" s="175" t="s">
        <v>4</v>
      </c>
      <c r="N6" s="176"/>
      <c r="O6" s="176"/>
      <c r="P6" s="83">
        <v>1</v>
      </c>
      <c r="Q6" s="78"/>
      <c r="R6" s="78"/>
      <c r="S6" s="81"/>
    </row>
    <row r="7" spans="1:19" ht="25.05" customHeight="1" thickBot="1" x14ac:dyDescent="0.35">
      <c r="A7" s="84"/>
      <c r="B7" s="84"/>
      <c r="C7" s="84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6"/>
    </row>
    <row r="8" spans="1:19" s="8" customFormat="1" ht="25.05" customHeight="1" x14ac:dyDescent="0.3">
      <c r="A8" s="77"/>
      <c r="B8" s="77"/>
      <c r="C8" s="77"/>
      <c r="D8" s="78"/>
      <c r="E8" s="160" t="s">
        <v>5</v>
      </c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2"/>
      <c r="Q8" s="78"/>
      <c r="R8" s="78"/>
      <c r="S8" s="81"/>
    </row>
    <row r="9" spans="1:19" s="8" customFormat="1" ht="25.05" customHeight="1" x14ac:dyDescent="0.3">
      <c r="A9" s="77"/>
      <c r="B9" s="77"/>
      <c r="C9" s="77"/>
      <c r="D9" s="78"/>
      <c r="E9" s="87" t="s">
        <v>6</v>
      </c>
      <c r="F9" s="163" t="s">
        <v>7</v>
      </c>
      <c r="G9" s="164"/>
      <c r="H9" s="165" t="str">
        <f>H4</f>
        <v>SŠ Strážnice</v>
      </c>
      <c r="I9" s="166"/>
      <c r="J9" s="167"/>
      <c r="K9" s="168" t="str">
        <f>H5</f>
        <v>SPŠ Brno</v>
      </c>
      <c r="L9" s="168"/>
      <c r="M9" s="169"/>
      <c r="N9" s="88">
        <v>4</v>
      </c>
      <c r="O9" s="89" t="s">
        <v>8</v>
      </c>
      <c r="P9" s="90">
        <v>2</v>
      </c>
      <c r="Q9" s="77"/>
      <c r="R9" s="77"/>
      <c r="S9" s="81"/>
    </row>
    <row r="10" spans="1:19" s="8" customFormat="1" ht="25.05" customHeight="1" x14ac:dyDescent="0.3">
      <c r="A10" s="77"/>
      <c r="B10" s="77"/>
      <c r="C10" s="77"/>
      <c r="D10" s="78"/>
      <c r="E10" s="87" t="s">
        <v>9</v>
      </c>
      <c r="F10" s="163" t="s">
        <v>10</v>
      </c>
      <c r="G10" s="164"/>
      <c r="H10" s="170" t="str">
        <f>H5</f>
        <v>SPŠ Brno</v>
      </c>
      <c r="I10" s="170"/>
      <c r="J10" s="170"/>
      <c r="K10" s="168" t="str">
        <f>H6</f>
        <v>SŠ Vyškov</v>
      </c>
      <c r="L10" s="168"/>
      <c r="M10" s="169"/>
      <c r="N10" s="88">
        <v>4</v>
      </c>
      <c r="O10" s="89" t="s">
        <v>8</v>
      </c>
      <c r="P10" s="90">
        <v>2</v>
      </c>
      <c r="Q10" s="77"/>
      <c r="R10" s="77"/>
      <c r="S10" s="81"/>
    </row>
    <row r="11" spans="1:19" s="8" customFormat="1" ht="25.05" customHeight="1" thickBot="1" x14ac:dyDescent="0.35">
      <c r="A11" s="77"/>
      <c r="B11" s="77"/>
      <c r="C11" s="77"/>
      <c r="D11" s="78"/>
      <c r="E11" s="91" t="s">
        <v>11</v>
      </c>
      <c r="F11" s="151" t="s">
        <v>12</v>
      </c>
      <c r="G11" s="152"/>
      <c r="H11" s="153" t="str">
        <f>H4</f>
        <v>SŠ Strážnice</v>
      </c>
      <c r="I11" s="153"/>
      <c r="J11" s="153"/>
      <c r="K11" s="154" t="str">
        <f>H6</f>
        <v>SŠ Vyškov</v>
      </c>
      <c r="L11" s="154"/>
      <c r="M11" s="155"/>
      <c r="N11" s="92">
        <v>3</v>
      </c>
      <c r="O11" s="93" t="s">
        <v>8</v>
      </c>
      <c r="P11" s="94">
        <v>4</v>
      </c>
      <c r="Q11" s="77"/>
      <c r="R11" s="77"/>
      <c r="S11" s="81"/>
    </row>
    <row r="12" spans="1:19" ht="25.05" customHeight="1" thickBot="1" x14ac:dyDescent="0.35">
      <c r="A12" s="84"/>
      <c r="B12" s="84"/>
      <c r="C12" s="84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6"/>
    </row>
    <row r="13" spans="1:19" s="8" customFormat="1" ht="25.05" customHeight="1" x14ac:dyDescent="0.3">
      <c r="A13" s="77"/>
      <c r="B13" s="156" t="s">
        <v>13</v>
      </c>
      <c r="C13" s="157"/>
      <c r="D13" s="158"/>
      <c r="E13" s="159" t="str">
        <f>H4</f>
        <v>SŠ Strážnice</v>
      </c>
      <c r="F13" s="159"/>
      <c r="G13" s="159"/>
      <c r="H13" s="159" t="str">
        <f>H5</f>
        <v>SPŠ Brno</v>
      </c>
      <c r="I13" s="159"/>
      <c r="J13" s="159"/>
      <c r="K13" s="159" t="str">
        <f>H6</f>
        <v>SŠ Vyškov</v>
      </c>
      <c r="L13" s="159"/>
      <c r="M13" s="159"/>
      <c r="N13" s="145" t="s">
        <v>14</v>
      </c>
      <c r="O13" s="145"/>
      <c r="P13" s="145"/>
      <c r="Q13" s="79" t="s">
        <v>15</v>
      </c>
      <c r="R13" s="80" t="s">
        <v>16</v>
      </c>
      <c r="S13" s="81"/>
    </row>
    <row r="14" spans="1:19" s="8" customFormat="1" ht="25.05" customHeight="1" x14ac:dyDescent="0.3">
      <c r="A14" s="77"/>
      <c r="B14" s="146" t="str">
        <f>H4</f>
        <v>SŠ Strážnice</v>
      </c>
      <c r="C14" s="147"/>
      <c r="D14" s="147"/>
      <c r="E14" s="95">
        <v>0</v>
      </c>
      <c r="F14" s="96">
        <v>0</v>
      </c>
      <c r="G14" s="97">
        <v>0</v>
      </c>
      <c r="H14" s="98">
        <f>N9</f>
        <v>4</v>
      </c>
      <c r="I14" s="99" t="s">
        <v>8</v>
      </c>
      <c r="J14" s="100">
        <f>P9</f>
        <v>2</v>
      </c>
      <c r="K14" s="98">
        <f>N11</f>
        <v>3</v>
      </c>
      <c r="L14" s="99" t="s">
        <v>8</v>
      </c>
      <c r="M14" s="100">
        <f>P11</f>
        <v>4</v>
      </c>
      <c r="N14" s="101">
        <f>H14+K14</f>
        <v>7</v>
      </c>
      <c r="O14" s="89" t="s">
        <v>8</v>
      </c>
      <c r="P14" s="102">
        <f>J14+M14</f>
        <v>6</v>
      </c>
      <c r="Q14" s="103">
        <v>3</v>
      </c>
      <c r="R14" s="104" t="s">
        <v>6</v>
      </c>
      <c r="S14" s="81"/>
    </row>
    <row r="15" spans="1:19" s="8" customFormat="1" ht="25.05" customHeight="1" x14ac:dyDescent="0.3">
      <c r="A15" s="77"/>
      <c r="B15" s="146" t="str">
        <f>H5</f>
        <v>SPŠ Brno</v>
      </c>
      <c r="C15" s="147"/>
      <c r="D15" s="147"/>
      <c r="E15" s="98">
        <f>P9</f>
        <v>2</v>
      </c>
      <c r="F15" s="99" t="s">
        <v>8</v>
      </c>
      <c r="G15" s="100">
        <f>N9</f>
        <v>4</v>
      </c>
      <c r="H15" s="95">
        <v>0</v>
      </c>
      <c r="I15" s="96">
        <v>0</v>
      </c>
      <c r="J15" s="97">
        <v>0</v>
      </c>
      <c r="K15" s="98">
        <f>N10</f>
        <v>4</v>
      </c>
      <c r="L15" s="99" t="s">
        <v>8</v>
      </c>
      <c r="M15" s="100">
        <f>P10</f>
        <v>2</v>
      </c>
      <c r="N15" s="101">
        <f>E15+K15</f>
        <v>6</v>
      </c>
      <c r="O15" s="89" t="s">
        <v>8</v>
      </c>
      <c r="P15" s="102">
        <f>G15+M15</f>
        <v>6</v>
      </c>
      <c r="Q15" s="103">
        <v>3</v>
      </c>
      <c r="R15" s="104" t="s">
        <v>9</v>
      </c>
      <c r="S15" s="81"/>
    </row>
    <row r="16" spans="1:19" s="8" customFormat="1" ht="25.05" customHeight="1" thickBot="1" x14ac:dyDescent="0.35">
      <c r="A16" s="77"/>
      <c r="B16" s="148" t="str">
        <f>H6</f>
        <v>SŠ Vyškov</v>
      </c>
      <c r="C16" s="149"/>
      <c r="D16" s="150"/>
      <c r="E16" s="105">
        <f>P11</f>
        <v>4</v>
      </c>
      <c r="F16" s="106" t="s">
        <v>8</v>
      </c>
      <c r="G16" s="107">
        <f>N11</f>
        <v>3</v>
      </c>
      <c r="H16" s="105">
        <f>P10</f>
        <v>2</v>
      </c>
      <c r="I16" s="106" t="s">
        <v>8</v>
      </c>
      <c r="J16" s="107">
        <f>N10</f>
        <v>4</v>
      </c>
      <c r="K16" s="108">
        <v>0</v>
      </c>
      <c r="L16" s="109">
        <v>0</v>
      </c>
      <c r="M16" s="110"/>
      <c r="N16" s="111">
        <f>E16+H16</f>
        <v>6</v>
      </c>
      <c r="O16" s="93" t="s">
        <v>8</v>
      </c>
      <c r="P16" s="112">
        <f>G16+J16</f>
        <v>7</v>
      </c>
      <c r="Q16" s="113">
        <v>3</v>
      </c>
      <c r="R16" s="114" t="s">
        <v>11</v>
      </c>
      <c r="S16" s="81"/>
    </row>
    <row r="18" spans="2:18" x14ac:dyDescent="0.3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</row>
    <row r="19" spans="2:18" x14ac:dyDescent="0.3">
      <c r="B19" s="76" t="s">
        <v>26</v>
      </c>
      <c r="C19" s="76"/>
      <c r="D19" s="5"/>
      <c r="E19" s="143" t="s">
        <v>64</v>
      </c>
      <c r="F19" s="143"/>
      <c r="G19" s="143"/>
      <c r="J19" s="143" t="s">
        <v>65</v>
      </c>
      <c r="K19" s="143"/>
      <c r="L19" s="143"/>
      <c r="M19" s="3">
        <v>2</v>
      </c>
      <c r="N19" s="3">
        <v>4</v>
      </c>
    </row>
    <row r="20" spans="2:18" x14ac:dyDescent="0.3">
      <c r="B20" s="76"/>
      <c r="C20" s="76"/>
      <c r="G20" s="144"/>
      <c r="H20" s="144"/>
      <c r="J20" s="144"/>
      <c r="K20" s="144"/>
    </row>
    <row r="21" spans="2:18" x14ac:dyDescent="0.3">
      <c r="B21" s="76" t="s">
        <v>27</v>
      </c>
      <c r="C21" s="76"/>
      <c r="E21" s="143" t="s">
        <v>67</v>
      </c>
      <c r="F21" s="143"/>
      <c r="G21" s="143"/>
      <c r="J21" s="143" t="s">
        <v>69</v>
      </c>
      <c r="K21" s="143"/>
      <c r="L21" s="143"/>
      <c r="M21" s="3">
        <v>1</v>
      </c>
      <c r="N21" s="3">
        <v>4</v>
      </c>
    </row>
    <row r="22" spans="2:18" x14ac:dyDescent="0.3">
      <c r="G22" s="144"/>
      <c r="H22" s="144"/>
      <c r="J22" s="144"/>
      <c r="K22" s="144"/>
    </row>
    <row r="23" spans="2:18" x14ac:dyDescent="0.3">
      <c r="B23" s="1" t="s">
        <v>82</v>
      </c>
      <c r="E23" s="143" t="s">
        <v>68</v>
      </c>
      <c r="F23" s="143"/>
      <c r="G23" s="143"/>
      <c r="J23" s="143" t="s">
        <v>84</v>
      </c>
      <c r="K23" s="143"/>
      <c r="M23" s="3">
        <v>2</v>
      </c>
      <c r="N23" s="3">
        <v>4</v>
      </c>
    </row>
    <row r="29" spans="2:18" hidden="1" x14ac:dyDescent="0.3"/>
    <row r="30" spans="2:18" hidden="1" x14ac:dyDescent="0.3"/>
    <row r="31" spans="2:18" hidden="1" x14ac:dyDescent="0.3"/>
    <row r="32" spans="2:18" hidden="1" x14ac:dyDescent="0.3"/>
    <row r="33" hidden="1" x14ac:dyDescent="0.3"/>
  </sheetData>
  <mergeCells count="40">
    <mergeCell ref="G20:H20"/>
    <mergeCell ref="J20:K20"/>
    <mergeCell ref="E21:G21"/>
    <mergeCell ref="J21:L21"/>
    <mergeCell ref="G22:H22"/>
    <mergeCell ref="J22:K22"/>
    <mergeCell ref="N13:P13"/>
    <mergeCell ref="B14:D14"/>
    <mergeCell ref="B15:D15"/>
    <mergeCell ref="B16:D16"/>
    <mergeCell ref="E19:G19"/>
    <mergeCell ref="J19:L19"/>
    <mergeCell ref="F11:G11"/>
    <mergeCell ref="H11:J11"/>
    <mergeCell ref="K11:M11"/>
    <mergeCell ref="B13:D13"/>
    <mergeCell ref="E13:G13"/>
    <mergeCell ref="H13:J13"/>
    <mergeCell ref="K13:M13"/>
    <mergeCell ref="H9:J9"/>
    <mergeCell ref="K9:M9"/>
    <mergeCell ref="F10:G10"/>
    <mergeCell ref="H10:J10"/>
    <mergeCell ref="K10:M10"/>
    <mergeCell ref="E23:G23"/>
    <mergeCell ref="J23:K23"/>
    <mergeCell ref="D1:R1"/>
    <mergeCell ref="F3:J3"/>
    <mergeCell ref="M3:P3"/>
    <mergeCell ref="F4:G4"/>
    <mergeCell ref="H4:J4"/>
    <mergeCell ref="M4:O4"/>
    <mergeCell ref="F5:G5"/>
    <mergeCell ref="H5:J5"/>
    <mergeCell ref="M5:O5"/>
    <mergeCell ref="F6:G6"/>
    <mergeCell ref="H6:J6"/>
    <mergeCell ref="M6:O6"/>
    <mergeCell ref="E8:P8"/>
    <mergeCell ref="F9:G9"/>
  </mergeCells>
  <conditionalFormatting sqref="S33">
    <cfRule type="cellIs" dxfId="0" priority="1" stopIfTrue="1" operator="equal">
      <formula>$S$28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EF3F-0296-4461-90F8-5DE4E474D68E}">
  <dimension ref="A1:S33"/>
  <sheetViews>
    <sheetView zoomScaleNormal="100" workbookViewId="0">
      <selection activeCell="B19" sqref="B19:D21"/>
    </sheetView>
  </sheetViews>
  <sheetFormatPr defaultRowHeight="15.6" x14ac:dyDescent="0.3"/>
  <cols>
    <col min="1" max="1" width="0.88671875" style="1" customWidth="1"/>
    <col min="2" max="2" width="6.6640625" style="1" customWidth="1"/>
    <col min="3" max="3" width="1.6640625" style="1" customWidth="1"/>
    <col min="4" max="5" width="6.6640625" style="3" customWidth="1"/>
    <col min="6" max="6" width="1.6640625" style="3" customWidth="1"/>
    <col min="7" max="8" width="6.6640625" style="3" customWidth="1"/>
    <col min="9" max="9" width="1.6640625" style="3" customWidth="1"/>
    <col min="10" max="11" width="6.6640625" style="3" customWidth="1"/>
    <col min="12" max="12" width="1.6640625" style="3" customWidth="1"/>
    <col min="13" max="13" width="6.6640625" style="3" customWidth="1"/>
    <col min="14" max="14" width="4.6640625" style="3" customWidth="1"/>
    <col min="15" max="15" width="1.6640625" style="3" customWidth="1"/>
    <col min="16" max="16" width="4.6640625" style="3" customWidth="1"/>
    <col min="17" max="18" width="6.6640625" style="3" customWidth="1"/>
    <col min="19" max="19" width="9.109375" style="2" customWidth="1"/>
    <col min="257" max="257" width="0.88671875" customWidth="1"/>
    <col min="258" max="258" width="6.6640625" customWidth="1"/>
    <col min="259" max="259" width="1.6640625" customWidth="1"/>
    <col min="260" max="261" width="6.6640625" customWidth="1"/>
    <col min="262" max="262" width="1.6640625" customWidth="1"/>
    <col min="263" max="264" width="6.6640625" customWidth="1"/>
    <col min="265" max="265" width="1.6640625" customWidth="1"/>
    <col min="266" max="267" width="6.6640625" customWidth="1"/>
    <col min="268" max="268" width="1.6640625" customWidth="1"/>
    <col min="269" max="269" width="6.6640625" customWidth="1"/>
    <col min="270" max="270" width="4.6640625" customWidth="1"/>
    <col min="271" max="271" width="1.6640625" customWidth="1"/>
    <col min="272" max="272" width="4.6640625" customWidth="1"/>
    <col min="273" max="274" width="6.6640625" customWidth="1"/>
    <col min="275" max="275" width="9.109375" customWidth="1"/>
    <col min="513" max="513" width="0.88671875" customWidth="1"/>
    <col min="514" max="514" width="6.6640625" customWidth="1"/>
    <col min="515" max="515" width="1.6640625" customWidth="1"/>
    <col min="516" max="517" width="6.6640625" customWidth="1"/>
    <col min="518" max="518" width="1.6640625" customWidth="1"/>
    <col min="519" max="520" width="6.6640625" customWidth="1"/>
    <col min="521" max="521" width="1.6640625" customWidth="1"/>
    <col min="522" max="523" width="6.6640625" customWidth="1"/>
    <col min="524" max="524" width="1.6640625" customWidth="1"/>
    <col min="525" max="525" width="6.6640625" customWidth="1"/>
    <col min="526" max="526" width="4.6640625" customWidth="1"/>
    <col min="527" max="527" width="1.6640625" customWidth="1"/>
    <col min="528" max="528" width="4.6640625" customWidth="1"/>
    <col min="529" max="530" width="6.6640625" customWidth="1"/>
    <col min="531" max="531" width="9.109375" customWidth="1"/>
    <col min="769" max="769" width="0.88671875" customWidth="1"/>
    <col min="770" max="770" width="6.6640625" customWidth="1"/>
    <col min="771" max="771" width="1.6640625" customWidth="1"/>
    <col min="772" max="773" width="6.6640625" customWidth="1"/>
    <col min="774" max="774" width="1.6640625" customWidth="1"/>
    <col min="775" max="776" width="6.6640625" customWidth="1"/>
    <col min="777" max="777" width="1.6640625" customWidth="1"/>
    <col min="778" max="779" width="6.6640625" customWidth="1"/>
    <col min="780" max="780" width="1.6640625" customWidth="1"/>
    <col min="781" max="781" width="6.6640625" customWidth="1"/>
    <col min="782" max="782" width="4.6640625" customWidth="1"/>
    <col min="783" max="783" width="1.6640625" customWidth="1"/>
    <col min="784" max="784" width="4.6640625" customWidth="1"/>
    <col min="785" max="786" width="6.6640625" customWidth="1"/>
    <col min="787" max="787" width="9.109375" customWidth="1"/>
    <col min="1025" max="1025" width="0.88671875" customWidth="1"/>
    <col min="1026" max="1026" width="6.6640625" customWidth="1"/>
    <col min="1027" max="1027" width="1.6640625" customWidth="1"/>
    <col min="1028" max="1029" width="6.6640625" customWidth="1"/>
    <col min="1030" max="1030" width="1.6640625" customWidth="1"/>
    <col min="1031" max="1032" width="6.6640625" customWidth="1"/>
    <col min="1033" max="1033" width="1.6640625" customWidth="1"/>
    <col min="1034" max="1035" width="6.6640625" customWidth="1"/>
    <col min="1036" max="1036" width="1.6640625" customWidth="1"/>
    <col min="1037" max="1037" width="6.6640625" customWidth="1"/>
    <col min="1038" max="1038" width="4.6640625" customWidth="1"/>
    <col min="1039" max="1039" width="1.6640625" customWidth="1"/>
    <col min="1040" max="1040" width="4.6640625" customWidth="1"/>
    <col min="1041" max="1042" width="6.6640625" customWidth="1"/>
    <col min="1043" max="1043" width="9.109375" customWidth="1"/>
    <col min="1281" max="1281" width="0.88671875" customWidth="1"/>
    <col min="1282" max="1282" width="6.6640625" customWidth="1"/>
    <col min="1283" max="1283" width="1.6640625" customWidth="1"/>
    <col min="1284" max="1285" width="6.6640625" customWidth="1"/>
    <col min="1286" max="1286" width="1.6640625" customWidth="1"/>
    <col min="1287" max="1288" width="6.6640625" customWidth="1"/>
    <col min="1289" max="1289" width="1.6640625" customWidth="1"/>
    <col min="1290" max="1291" width="6.6640625" customWidth="1"/>
    <col min="1292" max="1292" width="1.6640625" customWidth="1"/>
    <col min="1293" max="1293" width="6.6640625" customWidth="1"/>
    <col min="1294" max="1294" width="4.6640625" customWidth="1"/>
    <col min="1295" max="1295" width="1.6640625" customWidth="1"/>
    <col min="1296" max="1296" width="4.6640625" customWidth="1"/>
    <col min="1297" max="1298" width="6.6640625" customWidth="1"/>
    <col min="1299" max="1299" width="9.109375" customWidth="1"/>
    <col min="1537" max="1537" width="0.88671875" customWidth="1"/>
    <col min="1538" max="1538" width="6.6640625" customWidth="1"/>
    <col min="1539" max="1539" width="1.6640625" customWidth="1"/>
    <col min="1540" max="1541" width="6.6640625" customWidth="1"/>
    <col min="1542" max="1542" width="1.6640625" customWidth="1"/>
    <col min="1543" max="1544" width="6.6640625" customWidth="1"/>
    <col min="1545" max="1545" width="1.6640625" customWidth="1"/>
    <col min="1546" max="1547" width="6.6640625" customWidth="1"/>
    <col min="1548" max="1548" width="1.6640625" customWidth="1"/>
    <col min="1549" max="1549" width="6.6640625" customWidth="1"/>
    <col min="1550" max="1550" width="4.6640625" customWidth="1"/>
    <col min="1551" max="1551" width="1.6640625" customWidth="1"/>
    <col min="1552" max="1552" width="4.6640625" customWidth="1"/>
    <col min="1553" max="1554" width="6.6640625" customWidth="1"/>
    <col min="1555" max="1555" width="9.109375" customWidth="1"/>
    <col min="1793" max="1793" width="0.88671875" customWidth="1"/>
    <col min="1794" max="1794" width="6.6640625" customWidth="1"/>
    <col min="1795" max="1795" width="1.6640625" customWidth="1"/>
    <col min="1796" max="1797" width="6.6640625" customWidth="1"/>
    <col min="1798" max="1798" width="1.6640625" customWidth="1"/>
    <col min="1799" max="1800" width="6.6640625" customWidth="1"/>
    <col min="1801" max="1801" width="1.6640625" customWidth="1"/>
    <col min="1802" max="1803" width="6.6640625" customWidth="1"/>
    <col min="1804" max="1804" width="1.6640625" customWidth="1"/>
    <col min="1805" max="1805" width="6.6640625" customWidth="1"/>
    <col min="1806" max="1806" width="4.6640625" customWidth="1"/>
    <col min="1807" max="1807" width="1.6640625" customWidth="1"/>
    <col min="1808" max="1808" width="4.6640625" customWidth="1"/>
    <col min="1809" max="1810" width="6.6640625" customWidth="1"/>
    <col min="1811" max="1811" width="9.109375" customWidth="1"/>
    <col min="2049" max="2049" width="0.88671875" customWidth="1"/>
    <col min="2050" max="2050" width="6.6640625" customWidth="1"/>
    <col min="2051" max="2051" width="1.6640625" customWidth="1"/>
    <col min="2052" max="2053" width="6.6640625" customWidth="1"/>
    <col min="2054" max="2054" width="1.6640625" customWidth="1"/>
    <col min="2055" max="2056" width="6.6640625" customWidth="1"/>
    <col min="2057" max="2057" width="1.6640625" customWidth="1"/>
    <col min="2058" max="2059" width="6.6640625" customWidth="1"/>
    <col min="2060" max="2060" width="1.6640625" customWidth="1"/>
    <col min="2061" max="2061" width="6.6640625" customWidth="1"/>
    <col min="2062" max="2062" width="4.6640625" customWidth="1"/>
    <col min="2063" max="2063" width="1.6640625" customWidth="1"/>
    <col min="2064" max="2064" width="4.6640625" customWidth="1"/>
    <col min="2065" max="2066" width="6.6640625" customWidth="1"/>
    <col min="2067" max="2067" width="9.109375" customWidth="1"/>
    <col min="2305" max="2305" width="0.88671875" customWidth="1"/>
    <col min="2306" max="2306" width="6.6640625" customWidth="1"/>
    <col min="2307" max="2307" width="1.6640625" customWidth="1"/>
    <col min="2308" max="2309" width="6.6640625" customWidth="1"/>
    <col min="2310" max="2310" width="1.6640625" customWidth="1"/>
    <col min="2311" max="2312" width="6.6640625" customWidth="1"/>
    <col min="2313" max="2313" width="1.6640625" customWidth="1"/>
    <col min="2314" max="2315" width="6.6640625" customWidth="1"/>
    <col min="2316" max="2316" width="1.6640625" customWidth="1"/>
    <col min="2317" max="2317" width="6.6640625" customWidth="1"/>
    <col min="2318" max="2318" width="4.6640625" customWidth="1"/>
    <col min="2319" max="2319" width="1.6640625" customWidth="1"/>
    <col min="2320" max="2320" width="4.6640625" customWidth="1"/>
    <col min="2321" max="2322" width="6.6640625" customWidth="1"/>
    <col min="2323" max="2323" width="9.109375" customWidth="1"/>
    <col min="2561" max="2561" width="0.88671875" customWidth="1"/>
    <col min="2562" max="2562" width="6.6640625" customWidth="1"/>
    <col min="2563" max="2563" width="1.6640625" customWidth="1"/>
    <col min="2564" max="2565" width="6.6640625" customWidth="1"/>
    <col min="2566" max="2566" width="1.6640625" customWidth="1"/>
    <col min="2567" max="2568" width="6.6640625" customWidth="1"/>
    <col min="2569" max="2569" width="1.6640625" customWidth="1"/>
    <col min="2570" max="2571" width="6.6640625" customWidth="1"/>
    <col min="2572" max="2572" width="1.6640625" customWidth="1"/>
    <col min="2573" max="2573" width="6.6640625" customWidth="1"/>
    <col min="2574" max="2574" width="4.6640625" customWidth="1"/>
    <col min="2575" max="2575" width="1.6640625" customWidth="1"/>
    <col min="2576" max="2576" width="4.6640625" customWidth="1"/>
    <col min="2577" max="2578" width="6.6640625" customWidth="1"/>
    <col min="2579" max="2579" width="9.109375" customWidth="1"/>
    <col min="2817" max="2817" width="0.88671875" customWidth="1"/>
    <col min="2818" max="2818" width="6.6640625" customWidth="1"/>
    <col min="2819" max="2819" width="1.6640625" customWidth="1"/>
    <col min="2820" max="2821" width="6.6640625" customWidth="1"/>
    <col min="2822" max="2822" width="1.6640625" customWidth="1"/>
    <col min="2823" max="2824" width="6.6640625" customWidth="1"/>
    <col min="2825" max="2825" width="1.6640625" customWidth="1"/>
    <col min="2826" max="2827" width="6.6640625" customWidth="1"/>
    <col min="2828" max="2828" width="1.6640625" customWidth="1"/>
    <col min="2829" max="2829" width="6.6640625" customWidth="1"/>
    <col min="2830" max="2830" width="4.6640625" customWidth="1"/>
    <col min="2831" max="2831" width="1.6640625" customWidth="1"/>
    <col min="2832" max="2832" width="4.6640625" customWidth="1"/>
    <col min="2833" max="2834" width="6.6640625" customWidth="1"/>
    <col min="2835" max="2835" width="9.109375" customWidth="1"/>
    <col min="3073" max="3073" width="0.88671875" customWidth="1"/>
    <col min="3074" max="3074" width="6.6640625" customWidth="1"/>
    <col min="3075" max="3075" width="1.6640625" customWidth="1"/>
    <col min="3076" max="3077" width="6.6640625" customWidth="1"/>
    <col min="3078" max="3078" width="1.6640625" customWidth="1"/>
    <col min="3079" max="3080" width="6.6640625" customWidth="1"/>
    <col min="3081" max="3081" width="1.6640625" customWidth="1"/>
    <col min="3082" max="3083" width="6.6640625" customWidth="1"/>
    <col min="3084" max="3084" width="1.6640625" customWidth="1"/>
    <col min="3085" max="3085" width="6.6640625" customWidth="1"/>
    <col min="3086" max="3086" width="4.6640625" customWidth="1"/>
    <col min="3087" max="3087" width="1.6640625" customWidth="1"/>
    <col min="3088" max="3088" width="4.6640625" customWidth="1"/>
    <col min="3089" max="3090" width="6.6640625" customWidth="1"/>
    <col min="3091" max="3091" width="9.109375" customWidth="1"/>
    <col min="3329" max="3329" width="0.88671875" customWidth="1"/>
    <col min="3330" max="3330" width="6.6640625" customWidth="1"/>
    <col min="3331" max="3331" width="1.6640625" customWidth="1"/>
    <col min="3332" max="3333" width="6.6640625" customWidth="1"/>
    <col min="3334" max="3334" width="1.6640625" customWidth="1"/>
    <col min="3335" max="3336" width="6.6640625" customWidth="1"/>
    <col min="3337" max="3337" width="1.6640625" customWidth="1"/>
    <col min="3338" max="3339" width="6.6640625" customWidth="1"/>
    <col min="3340" max="3340" width="1.6640625" customWidth="1"/>
    <col min="3341" max="3341" width="6.6640625" customWidth="1"/>
    <col min="3342" max="3342" width="4.6640625" customWidth="1"/>
    <col min="3343" max="3343" width="1.6640625" customWidth="1"/>
    <col min="3344" max="3344" width="4.6640625" customWidth="1"/>
    <col min="3345" max="3346" width="6.6640625" customWidth="1"/>
    <col min="3347" max="3347" width="9.109375" customWidth="1"/>
    <col min="3585" max="3585" width="0.88671875" customWidth="1"/>
    <col min="3586" max="3586" width="6.6640625" customWidth="1"/>
    <col min="3587" max="3587" width="1.6640625" customWidth="1"/>
    <col min="3588" max="3589" width="6.6640625" customWidth="1"/>
    <col min="3590" max="3590" width="1.6640625" customWidth="1"/>
    <col min="3591" max="3592" width="6.6640625" customWidth="1"/>
    <col min="3593" max="3593" width="1.6640625" customWidth="1"/>
    <col min="3594" max="3595" width="6.6640625" customWidth="1"/>
    <col min="3596" max="3596" width="1.6640625" customWidth="1"/>
    <col min="3597" max="3597" width="6.6640625" customWidth="1"/>
    <col min="3598" max="3598" width="4.6640625" customWidth="1"/>
    <col min="3599" max="3599" width="1.6640625" customWidth="1"/>
    <col min="3600" max="3600" width="4.6640625" customWidth="1"/>
    <col min="3601" max="3602" width="6.6640625" customWidth="1"/>
    <col min="3603" max="3603" width="9.109375" customWidth="1"/>
    <col min="3841" max="3841" width="0.88671875" customWidth="1"/>
    <col min="3842" max="3842" width="6.6640625" customWidth="1"/>
    <col min="3843" max="3843" width="1.6640625" customWidth="1"/>
    <col min="3844" max="3845" width="6.6640625" customWidth="1"/>
    <col min="3846" max="3846" width="1.6640625" customWidth="1"/>
    <col min="3847" max="3848" width="6.6640625" customWidth="1"/>
    <col min="3849" max="3849" width="1.6640625" customWidth="1"/>
    <col min="3850" max="3851" width="6.6640625" customWidth="1"/>
    <col min="3852" max="3852" width="1.6640625" customWidth="1"/>
    <col min="3853" max="3853" width="6.6640625" customWidth="1"/>
    <col min="3854" max="3854" width="4.6640625" customWidth="1"/>
    <col min="3855" max="3855" width="1.6640625" customWidth="1"/>
    <col min="3856" max="3856" width="4.6640625" customWidth="1"/>
    <col min="3857" max="3858" width="6.6640625" customWidth="1"/>
    <col min="3859" max="3859" width="9.109375" customWidth="1"/>
    <col min="4097" max="4097" width="0.88671875" customWidth="1"/>
    <col min="4098" max="4098" width="6.6640625" customWidth="1"/>
    <col min="4099" max="4099" width="1.6640625" customWidth="1"/>
    <col min="4100" max="4101" width="6.6640625" customWidth="1"/>
    <col min="4102" max="4102" width="1.6640625" customWidth="1"/>
    <col min="4103" max="4104" width="6.6640625" customWidth="1"/>
    <col min="4105" max="4105" width="1.6640625" customWidth="1"/>
    <col min="4106" max="4107" width="6.6640625" customWidth="1"/>
    <col min="4108" max="4108" width="1.6640625" customWidth="1"/>
    <col min="4109" max="4109" width="6.6640625" customWidth="1"/>
    <col min="4110" max="4110" width="4.6640625" customWidth="1"/>
    <col min="4111" max="4111" width="1.6640625" customWidth="1"/>
    <col min="4112" max="4112" width="4.6640625" customWidth="1"/>
    <col min="4113" max="4114" width="6.6640625" customWidth="1"/>
    <col min="4115" max="4115" width="9.109375" customWidth="1"/>
    <col min="4353" max="4353" width="0.88671875" customWidth="1"/>
    <col min="4354" max="4354" width="6.6640625" customWidth="1"/>
    <col min="4355" max="4355" width="1.6640625" customWidth="1"/>
    <col min="4356" max="4357" width="6.6640625" customWidth="1"/>
    <col min="4358" max="4358" width="1.6640625" customWidth="1"/>
    <col min="4359" max="4360" width="6.6640625" customWidth="1"/>
    <col min="4361" max="4361" width="1.6640625" customWidth="1"/>
    <col min="4362" max="4363" width="6.6640625" customWidth="1"/>
    <col min="4364" max="4364" width="1.6640625" customWidth="1"/>
    <col min="4365" max="4365" width="6.6640625" customWidth="1"/>
    <col min="4366" max="4366" width="4.6640625" customWidth="1"/>
    <col min="4367" max="4367" width="1.6640625" customWidth="1"/>
    <col min="4368" max="4368" width="4.6640625" customWidth="1"/>
    <col min="4369" max="4370" width="6.6640625" customWidth="1"/>
    <col min="4371" max="4371" width="9.109375" customWidth="1"/>
    <col min="4609" max="4609" width="0.88671875" customWidth="1"/>
    <col min="4610" max="4610" width="6.6640625" customWidth="1"/>
    <col min="4611" max="4611" width="1.6640625" customWidth="1"/>
    <col min="4612" max="4613" width="6.6640625" customWidth="1"/>
    <col min="4614" max="4614" width="1.6640625" customWidth="1"/>
    <col min="4615" max="4616" width="6.6640625" customWidth="1"/>
    <col min="4617" max="4617" width="1.6640625" customWidth="1"/>
    <col min="4618" max="4619" width="6.6640625" customWidth="1"/>
    <col min="4620" max="4620" width="1.6640625" customWidth="1"/>
    <col min="4621" max="4621" width="6.6640625" customWidth="1"/>
    <col min="4622" max="4622" width="4.6640625" customWidth="1"/>
    <col min="4623" max="4623" width="1.6640625" customWidth="1"/>
    <col min="4624" max="4624" width="4.6640625" customWidth="1"/>
    <col min="4625" max="4626" width="6.6640625" customWidth="1"/>
    <col min="4627" max="4627" width="9.109375" customWidth="1"/>
    <col min="4865" max="4865" width="0.88671875" customWidth="1"/>
    <col min="4866" max="4866" width="6.6640625" customWidth="1"/>
    <col min="4867" max="4867" width="1.6640625" customWidth="1"/>
    <col min="4868" max="4869" width="6.6640625" customWidth="1"/>
    <col min="4870" max="4870" width="1.6640625" customWidth="1"/>
    <col min="4871" max="4872" width="6.6640625" customWidth="1"/>
    <col min="4873" max="4873" width="1.6640625" customWidth="1"/>
    <col min="4874" max="4875" width="6.6640625" customWidth="1"/>
    <col min="4876" max="4876" width="1.6640625" customWidth="1"/>
    <col min="4877" max="4877" width="6.6640625" customWidth="1"/>
    <col min="4878" max="4878" width="4.6640625" customWidth="1"/>
    <col min="4879" max="4879" width="1.6640625" customWidth="1"/>
    <col min="4880" max="4880" width="4.6640625" customWidth="1"/>
    <col min="4881" max="4882" width="6.6640625" customWidth="1"/>
    <col min="4883" max="4883" width="9.109375" customWidth="1"/>
    <col min="5121" max="5121" width="0.88671875" customWidth="1"/>
    <col min="5122" max="5122" width="6.6640625" customWidth="1"/>
    <col min="5123" max="5123" width="1.6640625" customWidth="1"/>
    <col min="5124" max="5125" width="6.6640625" customWidth="1"/>
    <col min="5126" max="5126" width="1.6640625" customWidth="1"/>
    <col min="5127" max="5128" width="6.6640625" customWidth="1"/>
    <col min="5129" max="5129" width="1.6640625" customWidth="1"/>
    <col min="5130" max="5131" width="6.6640625" customWidth="1"/>
    <col min="5132" max="5132" width="1.6640625" customWidth="1"/>
    <col min="5133" max="5133" width="6.6640625" customWidth="1"/>
    <col min="5134" max="5134" width="4.6640625" customWidth="1"/>
    <col min="5135" max="5135" width="1.6640625" customWidth="1"/>
    <col min="5136" max="5136" width="4.6640625" customWidth="1"/>
    <col min="5137" max="5138" width="6.6640625" customWidth="1"/>
    <col min="5139" max="5139" width="9.109375" customWidth="1"/>
    <col min="5377" max="5377" width="0.88671875" customWidth="1"/>
    <col min="5378" max="5378" width="6.6640625" customWidth="1"/>
    <col min="5379" max="5379" width="1.6640625" customWidth="1"/>
    <col min="5380" max="5381" width="6.6640625" customWidth="1"/>
    <col min="5382" max="5382" width="1.6640625" customWidth="1"/>
    <col min="5383" max="5384" width="6.6640625" customWidth="1"/>
    <col min="5385" max="5385" width="1.6640625" customWidth="1"/>
    <col min="5386" max="5387" width="6.6640625" customWidth="1"/>
    <col min="5388" max="5388" width="1.6640625" customWidth="1"/>
    <col min="5389" max="5389" width="6.6640625" customWidth="1"/>
    <col min="5390" max="5390" width="4.6640625" customWidth="1"/>
    <col min="5391" max="5391" width="1.6640625" customWidth="1"/>
    <col min="5392" max="5392" width="4.6640625" customWidth="1"/>
    <col min="5393" max="5394" width="6.6640625" customWidth="1"/>
    <col min="5395" max="5395" width="9.109375" customWidth="1"/>
    <col min="5633" max="5633" width="0.88671875" customWidth="1"/>
    <col min="5634" max="5634" width="6.6640625" customWidth="1"/>
    <col min="5635" max="5635" width="1.6640625" customWidth="1"/>
    <col min="5636" max="5637" width="6.6640625" customWidth="1"/>
    <col min="5638" max="5638" width="1.6640625" customWidth="1"/>
    <col min="5639" max="5640" width="6.6640625" customWidth="1"/>
    <col min="5641" max="5641" width="1.6640625" customWidth="1"/>
    <col min="5642" max="5643" width="6.6640625" customWidth="1"/>
    <col min="5644" max="5644" width="1.6640625" customWidth="1"/>
    <col min="5645" max="5645" width="6.6640625" customWidth="1"/>
    <col min="5646" max="5646" width="4.6640625" customWidth="1"/>
    <col min="5647" max="5647" width="1.6640625" customWidth="1"/>
    <col min="5648" max="5648" width="4.6640625" customWidth="1"/>
    <col min="5649" max="5650" width="6.6640625" customWidth="1"/>
    <col min="5651" max="5651" width="9.109375" customWidth="1"/>
    <col min="5889" max="5889" width="0.88671875" customWidth="1"/>
    <col min="5890" max="5890" width="6.6640625" customWidth="1"/>
    <col min="5891" max="5891" width="1.6640625" customWidth="1"/>
    <col min="5892" max="5893" width="6.6640625" customWidth="1"/>
    <col min="5894" max="5894" width="1.6640625" customWidth="1"/>
    <col min="5895" max="5896" width="6.6640625" customWidth="1"/>
    <col min="5897" max="5897" width="1.6640625" customWidth="1"/>
    <col min="5898" max="5899" width="6.6640625" customWidth="1"/>
    <col min="5900" max="5900" width="1.6640625" customWidth="1"/>
    <col min="5901" max="5901" width="6.6640625" customWidth="1"/>
    <col min="5902" max="5902" width="4.6640625" customWidth="1"/>
    <col min="5903" max="5903" width="1.6640625" customWidth="1"/>
    <col min="5904" max="5904" width="4.6640625" customWidth="1"/>
    <col min="5905" max="5906" width="6.6640625" customWidth="1"/>
    <col min="5907" max="5907" width="9.109375" customWidth="1"/>
    <col min="6145" max="6145" width="0.88671875" customWidth="1"/>
    <col min="6146" max="6146" width="6.6640625" customWidth="1"/>
    <col min="6147" max="6147" width="1.6640625" customWidth="1"/>
    <col min="6148" max="6149" width="6.6640625" customWidth="1"/>
    <col min="6150" max="6150" width="1.6640625" customWidth="1"/>
    <col min="6151" max="6152" width="6.6640625" customWidth="1"/>
    <col min="6153" max="6153" width="1.6640625" customWidth="1"/>
    <col min="6154" max="6155" width="6.6640625" customWidth="1"/>
    <col min="6156" max="6156" width="1.6640625" customWidth="1"/>
    <col min="6157" max="6157" width="6.6640625" customWidth="1"/>
    <col min="6158" max="6158" width="4.6640625" customWidth="1"/>
    <col min="6159" max="6159" width="1.6640625" customWidth="1"/>
    <col min="6160" max="6160" width="4.6640625" customWidth="1"/>
    <col min="6161" max="6162" width="6.6640625" customWidth="1"/>
    <col min="6163" max="6163" width="9.109375" customWidth="1"/>
    <col min="6401" max="6401" width="0.88671875" customWidth="1"/>
    <col min="6402" max="6402" width="6.6640625" customWidth="1"/>
    <col min="6403" max="6403" width="1.6640625" customWidth="1"/>
    <col min="6404" max="6405" width="6.6640625" customWidth="1"/>
    <col min="6406" max="6406" width="1.6640625" customWidth="1"/>
    <col min="6407" max="6408" width="6.6640625" customWidth="1"/>
    <col min="6409" max="6409" width="1.6640625" customWidth="1"/>
    <col min="6410" max="6411" width="6.6640625" customWidth="1"/>
    <col min="6412" max="6412" width="1.6640625" customWidth="1"/>
    <col min="6413" max="6413" width="6.6640625" customWidth="1"/>
    <col min="6414" max="6414" width="4.6640625" customWidth="1"/>
    <col min="6415" max="6415" width="1.6640625" customWidth="1"/>
    <col min="6416" max="6416" width="4.6640625" customWidth="1"/>
    <col min="6417" max="6418" width="6.6640625" customWidth="1"/>
    <col min="6419" max="6419" width="9.109375" customWidth="1"/>
    <col min="6657" max="6657" width="0.88671875" customWidth="1"/>
    <col min="6658" max="6658" width="6.6640625" customWidth="1"/>
    <col min="6659" max="6659" width="1.6640625" customWidth="1"/>
    <col min="6660" max="6661" width="6.6640625" customWidth="1"/>
    <col min="6662" max="6662" width="1.6640625" customWidth="1"/>
    <col min="6663" max="6664" width="6.6640625" customWidth="1"/>
    <col min="6665" max="6665" width="1.6640625" customWidth="1"/>
    <col min="6666" max="6667" width="6.6640625" customWidth="1"/>
    <col min="6668" max="6668" width="1.6640625" customWidth="1"/>
    <col min="6669" max="6669" width="6.6640625" customWidth="1"/>
    <col min="6670" max="6670" width="4.6640625" customWidth="1"/>
    <col min="6671" max="6671" width="1.6640625" customWidth="1"/>
    <col min="6672" max="6672" width="4.6640625" customWidth="1"/>
    <col min="6673" max="6674" width="6.6640625" customWidth="1"/>
    <col min="6675" max="6675" width="9.109375" customWidth="1"/>
    <col min="6913" max="6913" width="0.88671875" customWidth="1"/>
    <col min="6914" max="6914" width="6.6640625" customWidth="1"/>
    <col min="6915" max="6915" width="1.6640625" customWidth="1"/>
    <col min="6916" max="6917" width="6.6640625" customWidth="1"/>
    <col min="6918" max="6918" width="1.6640625" customWidth="1"/>
    <col min="6919" max="6920" width="6.6640625" customWidth="1"/>
    <col min="6921" max="6921" width="1.6640625" customWidth="1"/>
    <col min="6922" max="6923" width="6.6640625" customWidth="1"/>
    <col min="6924" max="6924" width="1.6640625" customWidth="1"/>
    <col min="6925" max="6925" width="6.6640625" customWidth="1"/>
    <col min="6926" max="6926" width="4.6640625" customWidth="1"/>
    <col min="6927" max="6927" width="1.6640625" customWidth="1"/>
    <col min="6928" max="6928" width="4.6640625" customWidth="1"/>
    <col min="6929" max="6930" width="6.6640625" customWidth="1"/>
    <col min="6931" max="6931" width="9.109375" customWidth="1"/>
    <col min="7169" max="7169" width="0.88671875" customWidth="1"/>
    <col min="7170" max="7170" width="6.6640625" customWidth="1"/>
    <col min="7171" max="7171" width="1.6640625" customWidth="1"/>
    <col min="7172" max="7173" width="6.6640625" customWidth="1"/>
    <col min="7174" max="7174" width="1.6640625" customWidth="1"/>
    <col min="7175" max="7176" width="6.6640625" customWidth="1"/>
    <col min="7177" max="7177" width="1.6640625" customWidth="1"/>
    <col min="7178" max="7179" width="6.6640625" customWidth="1"/>
    <col min="7180" max="7180" width="1.6640625" customWidth="1"/>
    <col min="7181" max="7181" width="6.6640625" customWidth="1"/>
    <col min="7182" max="7182" width="4.6640625" customWidth="1"/>
    <col min="7183" max="7183" width="1.6640625" customWidth="1"/>
    <col min="7184" max="7184" width="4.6640625" customWidth="1"/>
    <col min="7185" max="7186" width="6.6640625" customWidth="1"/>
    <col min="7187" max="7187" width="9.109375" customWidth="1"/>
    <col min="7425" max="7425" width="0.88671875" customWidth="1"/>
    <col min="7426" max="7426" width="6.6640625" customWidth="1"/>
    <col min="7427" max="7427" width="1.6640625" customWidth="1"/>
    <col min="7428" max="7429" width="6.6640625" customWidth="1"/>
    <col min="7430" max="7430" width="1.6640625" customWidth="1"/>
    <col min="7431" max="7432" width="6.6640625" customWidth="1"/>
    <col min="7433" max="7433" width="1.6640625" customWidth="1"/>
    <col min="7434" max="7435" width="6.6640625" customWidth="1"/>
    <col min="7436" max="7436" width="1.6640625" customWidth="1"/>
    <col min="7437" max="7437" width="6.6640625" customWidth="1"/>
    <col min="7438" max="7438" width="4.6640625" customWidth="1"/>
    <col min="7439" max="7439" width="1.6640625" customWidth="1"/>
    <col min="7440" max="7440" width="4.6640625" customWidth="1"/>
    <col min="7441" max="7442" width="6.6640625" customWidth="1"/>
    <col min="7443" max="7443" width="9.109375" customWidth="1"/>
    <col min="7681" max="7681" width="0.88671875" customWidth="1"/>
    <col min="7682" max="7682" width="6.6640625" customWidth="1"/>
    <col min="7683" max="7683" width="1.6640625" customWidth="1"/>
    <col min="7684" max="7685" width="6.6640625" customWidth="1"/>
    <col min="7686" max="7686" width="1.6640625" customWidth="1"/>
    <col min="7687" max="7688" width="6.6640625" customWidth="1"/>
    <col min="7689" max="7689" width="1.6640625" customWidth="1"/>
    <col min="7690" max="7691" width="6.6640625" customWidth="1"/>
    <col min="7692" max="7692" width="1.6640625" customWidth="1"/>
    <col min="7693" max="7693" width="6.6640625" customWidth="1"/>
    <col min="7694" max="7694" width="4.6640625" customWidth="1"/>
    <col min="7695" max="7695" width="1.6640625" customWidth="1"/>
    <col min="7696" max="7696" width="4.6640625" customWidth="1"/>
    <col min="7697" max="7698" width="6.6640625" customWidth="1"/>
    <col min="7699" max="7699" width="9.109375" customWidth="1"/>
    <col min="7937" max="7937" width="0.88671875" customWidth="1"/>
    <col min="7938" max="7938" width="6.6640625" customWidth="1"/>
    <col min="7939" max="7939" width="1.6640625" customWidth="1"/>
    <col min="7940" max="7941" width="6.6640625" customWidth="1"/>
    <col min="7942" max="7942" width="1.6640625" customWidth="1"/>
    <col min="7943" max="7944" width="6.6640625" customWidth="1"/>
    <col min="7945" max="7945" width="1.6640625" customWidth="1"/>
    <col min="7946" max="7947" width="6.6640625" customWidth="1"/>
    <col min="7948" max="7948" width="1.6640625" customWidth="1"/>
    <col min="7949" max="7949" width="6.6640625" customWidth="1"/>
    <col min="7950" max="7950" width="4.6640625" customWidth="1"/>
    <col min="7951" max="7951" width="1.6640625" customWidth="1"/>
    <col min="7952" max="7952" width="4.6640625" customWidth="1"/>
    <col min="7953" max="7954" width="6.6640625" customWidth="1"/>
    <col min="7955" max="7955" width="9.109375" customWidth="1"/>
    <col min="8193" max="8193" width="0.88671875" customWidth="1"/>
    <col min="8194" max="8194" width="6.6640625" customWidth="1"/>
    <col min="8195" max="8195" width="1.6640625" customWidth="1"/>
    <col min="8196" max="8197" width="6.6640625" customWidth="1"/>
    <col min="8198" max="8198" width="1.6640625" customWidth="1"/>
    <col min="8199" max="8200" width="6.6640625" customWidth="1"/>
    <col min="8201" max="8201" width="1.6640625" customWidth="1"/>
    <col min="8202" max="8203" width="6.6640625" customWidth="1"/>
    <col min="8204" max="8204" width="1.6640625" customWidth="1"/>
    <col min="8205" max="8205" width="6.6640625" customWidth="1"/>
    <col min="8206" max="8206" width="4.6640625" customWidth="1"/>
    <col min="8207" max="8207" width="1.6640625" customWidth="1"/>
    <col min="8208" max="8208" width="4.6640625" customWidth="1"/>
    <col min="8209" max="8210" width="6.6640625" customWidth="1"/>
    <col min="8211" max="8211" width="9.109375" customWidth="1"/>
    <col min="8449" max="8449" width="0.88671875" customWidth="1"/>
    <col min="8450" max="8450" width="6.6640625" customWidth="1"/>
    <col min="8451" max="8451" width="1.6640625" customWidth="1"/>
    <col min="8452" max="8453" width="6.6640625" customWidth="1"/>
    <col min="8454" max="8454" width="1.6640625" customWidth="1"/>
    <col min="8455" max="8456" width="6.6640625" customWidth="1"/>
    <col min="8457" max="8457" width="1.6640625" customWidth="1"/>
    <col min="8458" max="8459" width="6.6640625" customWidth="1"/>
    <col min="8460" max="8460" width="1.6640625" customWidth="1"/>
    <col min="8461" max="8461" width="6.6640625" customWidth="1"/>
    <col min="8462" max="8462" width="4.6640625" customWidth="1"/>
    <col min="8463" max="8463" width="1.6640625" customWidth="1"/>
    <col min="8464" max="8464" width="4.6640625" customWidth="1"/>
    <col min="8465" max="8466" width="6.6640625" customWidth="1"/>
    <col min="8467" max="8467" width="9.109375" customWidth="1"/>
    <col min="8705" max="8705" width="0.88671875" customWidth="1"/>
    <col min="8706" max="8706" width="6.6640625" customWidth="1"/>
    <col min="8707" max="8707" width="1.6640625" customWidth="1"/>
    <col min="8708" max="8709" width="6.6640625" customWidth="1"/>
    <col min="8710" max="8710" width="1.6640625" customWidth="1"/>
    <col min="8711" max="8712" width="6.6640625" customWidth="1"/>
    <col min="8713" max="8713" width="1.6640625" customWidth="1"/>
    <col min="8714" max="8715" width="6.6640625" customWidth="1"/>
    <col min="8716" max="8716" width="1.6640625" customWidth="1"/>
    <col min="8717" max="8717" width="6.6640625" customWidth="1"/>
    <col min="8718" max="8718" width="4.6640625" customWidth="1"/>
    <col min="8719" max="8719" width="1.6640625" customWidth="1"/>
    <col min="8720" max="8720" width="4.6640625" customWidth="1"/>
    <col min="8721" max="8722" width="6.6640625" customWidth="1"/>
    <col min="8723" max="8723" width="9.109375" customWidth="1"/>
    <col min="8961" max="8961" width="0.88671875" customWidth="1"/>
    <col min="8962" max="8962" width="6.6640625" customWidth="1"/>
    <col min="8963" max="8963" width="1.6640625" customWidth="1"/>
    <col min="8964" max="8965" width="6.6640625" customWidth="1"/>
    <col min="8966" max="8966" width="1.6640625" customWidth="1"/>
    <col min="8967" max="8968" width="6.6640625" customWidth="1"/>
    <col min="8969" max="8969" width="1.6640625" customWidth="1"/>
    <col min="8970" max="8971" width="6.6640625" customWidth="1"/>
    <col min="8972" max="8972" width="1.6640625" customWidth="1"/>
    <col min="8973" max="8973" width="6.6640625" customWidth="1"/>
    <col min="8974" max="8974" width="4.6640625" customWidth="1"/>
    <col min="8975" max="8975" width="1.6640625" customWidth="1"/>
    <col min="8976" max="8976" width="4.6640625" customWidth="1"/>
    <col min="8977" max="8978" width="6.6640625" customWidth="1"/>
    <col min="8979" max="8979" width="9.109375" customWidth="1"/>
    <col min="9217" max="9217" width="0.88671875" customWidth="1"/>
    <col min="9218" max="9218" width="6.6640625" customWidth="1"/>
    <col min="9219" max="9219" width="1.6640625" customWidth="1"/>
    <col min="9220" max="9221" width="6.6640625" customWidth="1"/>
    <col min="9222" max="9222" width="1.6640625" customWidth="1"/>
    <col min="9223" max="9224" width="6.6640625" customWidth="1"/>
    <col min="9225" max="9225" width="1.6640625" customWidth="1"/>
    <col min="9226" max="9227" width="6.6640625" customWidth="1"/>
    <col min="9228" max="9228" width="1.6640625" customWidth="1"/>
    <col min="9229" max="9229" width="6.6640625" customWidth="1"/>
    <col min="9230" max="9230" width="4.6640625" customWidth="1"/>
    <col min="9231" max="9231" width="1.6640625" customWidth="1"/>
    <col min="9232" max="9232" width="4.6640625" customWidth="1"/>
    <col min="9233" max="9234" width="6.6640625" customWidth="1"/>
    <col min="9235" max="9235" width="9.109375" customWidth="1"/>
    <col min="9473" max="9473" width="0.88671875" customWidth="1"/>
    <col min="9474" max="9474" width="6.6640625" customWidth="1"/>
    <col min="9475" max="9475" width="1.6640625" customWidth="1"/>
    <col min="9476" max="9477" width="6.6640625" customWidth="1"/>
    <col min="9478" max="9478" width="1.6640625" customWidth="1"/>
    <col min="9479" max="9480" width="6.6640625" customWidth="1"/>
    <col min="9481" max="9481" width="1.6640625" customWidth="1"/>
    <col min="9482" max="9483" width="6.6640625" customWidth="1"/>
    <col min="9484" max="9484" width="1.6640625" customWidth="1"/>
    <col min="9485" max="9485" width="6.6640625" customWidth="1"/>
    <col min="9486" max="9486" width="4.6640625" customWidth="1"/>
    <col min="9487" max="9487" width="1.6640625" customWidth="1"/>
    <col min="9488" max="9488" width="4.6640625" customWidth="1"/>
    <col min="9489" max="9490" width="6.6640625" customWidth="1"/>
    <col min="9491" max="9491" width="9.109375" customWidth="1"/>
    <col min="9729" max="9729" width="0.88671875" customWidth="1"/>
    <col min="9730" max="9730" width="6.6640625" customWidth="1"/>
    <col min="9731" max="9731" width="1.6640625" customWidth="1"/>
    <col min="9732" max="9733" width="6.6640625" customWidth="1"/>
    <col min="9734" max="9734" width="1.6640625" customWidth="1"/>
    <col min="9735" max="9736" width="6.6640625" customWidth="1"/>
    <col min="9737" max="9737" width="1.6640625" customWidth="1"/>
    <col min="9738" max="9739" width="6.6640625" customWidth="1"/>
    <col min="9740" max="9740" width="1.6640625" customWidth="1"/>
    <col min="9741" max="9741" width="6.6640625" customWidth="1"/>
    <col min="9742" max="9742" width="4.6640625" customWidth="1"/>
    <col min="9743" max="9743" width="1.6640625" customWidth="1"/>
    <col min="9744" max="9744" width="4.6640625" customWidth="1"/>
    <col min="9745" max="9746" width="6.6640625" customWidth="1"/>
    <col min="9747" max="9747" width="9.109375" customWidth="1"/>
    <col min="9985" max="9985" width="0.88671875" customWidth="1"/>
    <col min="9986" max="9986" width="6.6640625" customWidth="1"/>
    <col min="9987" max="9987" width="1.6640625" customWidth="1"/>
    <col min="9988" max="9989" width="6.6640625" customWidth="1"/>
    <col min="9990" max="9990" width="1.6640625" customWidth="1"/>
    <col min="9991" max="9992" width="6.6640625" customWidth="1"/>
    <col min="9993" max="9993" width="1.6640625" customWidth="1"/>
    <col min="9994" max="9995" width="6.6640625" customWidth="1"/>
    <col min="9996" max="9996" width="1.6640625" customWidth="1"/>
    <col min="9997" max="9997" width="6.6640625" customWidth="1"/>
    <col min="9998" max="9998" width="4.6640625" customWidth="1"/>
    <col min="9999" max="9999" width="1.6640625" customWidth="1"/>
    <col min="10000" max="10000" width="4.6640625" customWidth="1"/>
    <col min="10001" max="10002" width="6.6640625" customWidth="1"/>
    <col min="10003" max="10003" width="9.109375" customWidth="1"/>
    <col min="10241" max="10241" width="0.88671875" customWidth="1"/>
    <col min="10242" max="10242" width="6.6640625" customWidth="1"/>
    <col min="10243" max="10243" width="1.6640625" customWidth="1"/>
    <col min="10244" max="10245" width="6.6640625" customWidth="1"/>
    <col min="10246" max="10246" width="1.6640625" customWidth="1"/>
    <col min="10247" max="10248" width="6.6640625" customWidth="1"/>
    <col min="10249" max="10249" width="1.6640625" customWidth="1"/>
    <col min="10250" max="10251" width="6.6640625" customWidth="1"/>
    <col min="10252" max="10252" width="1.6640625" customWidth="1"/>
    <col min="10253" max="10253" width="6.6640625" customWidth="1"/>
    <col min="10254" max="10254" width="4.6640625" customWidth="1"/>
    <col min="10255" max="10255" width="1.6640625" customWidth="1"/>
    <col min="10256" max="10256" width="4.6640625" customWidth="1"/>
    <col min="10257" max="10258" width="6.6640625" customWidth="1"/>
    <col min="10259" max="10259" width="9.109375" customWidth="1"/>
    <col min="10497" max="10497" width="0.88671875" customWidth="1"/>
    <col min="10498" max="10498" width="6.6640625" customWidth="1"/>
    <col min="10499" max="10499" width="1.6640625" customWidth="1"/>
    <col min="10500" max="10501" width="6.6640625" customWidth="1"/>
    <col min="10502" max="10502" width="1.6640625" customWidth="1"/>
    <col min="10503" max="10504" width="6.6640625" customWidth="1"/>
    <col min="10505" max="10505" width="1.6640625" customWidth="1"/>
    <col min="10506" max="10507" width="6.6640625" customWidth="1"/>
    <col min="10508" max="10508" width="1.6640625" customWidth="1"/>
    <col min="10509" max="10509" width="6.6640625" customWidth="1"/>
    <col min="10510" max="10510" width="4.6640625" customWidth="1"/>
    <col min="10511" max="10511" width="1.6640625" customWidth="1"/>
    <col min="10512" max="10512" width="4.6640625" customWidth="1"/>
    <col min="10513" max="10514" width="6.6640625" customWidth="1"/>
    <col min="10515" max="10515" width="9.109375" customWidth="1"/>
    <col min="10753" max="10753" width="0.88671875" customWidth="1"/>
    <col min="10754" max="10754" width="6.6640625" customWidth="1"/>
    <col min="10755" max="10755" width="1.6640625" customWidth="1"/>
    <col min="10756" max="10757" width="6.6640625" customWidth="1"/>
    <col min="10758" max="10758" width="1.6640625" customWidth="1"/>
    <col min="10759" max="10760" width="6.6640625" customWidth="1"/>
    <col min="10761" max="10761" width="1.6640625" customWidth="1"/>
    <col min="10762" max="10763" width="6.6640625" customWidth="1"/>
    <col min="10764" max="10764" width="1.6640625" customWidth="1"/>
    <col min="10765" max="10765" width="6.6640625" customWidth="1"/>
    <col min="10766" max="10766" width="4.6640625" customWidth="1"/>
    <col min="10767" max="10767" width="1.6640625" customWidth="1"/>
    <col min="10768" max="10768" width="4.6640625" customWidth="1"/>
    <col min="10769" max="10770" width="6.6640625" customWidth="1"/>
    <col min="10771" max="10771" width="9.109375" customWidth="1"/>
    <col min="11009" max="11009" width="0.88671875" customWidth="1"/>
    <col min="11010" max="11010" width="6.6640625" customWidth="1"/>
    <col min="11011" max="11011" width="1.6640625" customWidth="1"/>
    <col min="11012" max="11013" width="6.6640625" customWidth="1"/>
    <col min="11014" max="11014" width="1.6640625" customWidth="1"/>
    <col min="11015" max="11016" width="6.6640625" customWidth="1"/>
    <col min="11017" max="11017" width="1.6640625" customWidth="1"/>
    <col min="11018" max="11019" width="6.6640625" customWidth="1"/>
    <col min="11020" max="11020" width="1.6640625" customWidth="1"/>
    <col min="11021" max="11021" width="6.6640625" customWidth="1"/>
    <col min="11022" max="11022" width="4.6640625" customWidth="1"/>
    <col min="11023" max="11023" width="1.6640625" customWidth="1"/>
    <col min="11024" max="11024" width="4.6640625" customWidth="1"/>
    <col min="11025" max="11026" width="6.6640625" customWidth="1"/>
    <col min="11027" max="11027" width="9.109375" customWidth="1"/>
    <col min="11265" max="11265" width="0.88671875" customWidth="1"/>
    <col min="11266" max="11266" width="6.6640625" customWidth="1"/>
    <col min="11267" max="11267" width="1.6640625" customWidth="1"/>
    <col min="11268" max="11269" width="6.6640625" customWidth="1"/>
    <col min="11270" max="11270" width="1.6640625" customWidth="1"/>
    <col min="11271" max="11272" width="6.6640625" customWidth="1"/>
    <col min="11273" max="11273" width="1.6640625" customWidth="1"/>
    <col min="11274" max="11275" width="6.6640625" customWidth="1"/>
    <col min="11276" max="11276" width="1.6640625" customWidth="1"/>
    <col min="11277" max="11277" width="6.6640625" customWidth="1"/>
    <col min="11278" max="11278" width="4.6640625" customWidth="1"/>
    <col min="11279" max="11279" width="1.6640625" customWidth="1"/>
    <col min="11280" max="11280" width="4.6640625" customWidth="1"/>
    <col min="11281" max="11282" width="6.6640625" customWidth="1"/>
    <col min="11283" max="11283" width="9.109375" customWidth="1"/>
    <col min="11521" max="11521" width="0.88671875" customWidth="1"/>
    <col min="11522" max="11522" width="6.6640625" customWidth="1"/>
    <col min="11523" max="11523" width="1.6640625" customWidth="1"/>
    <col min="11524" max="11525" width="6.6640625" customWidth="1"/>
    <col min="11526" max="11526" width="1.6640625" customWidth="1"/>
    <col min="11527" max="11528" width="6.6640625" customWidth="1"/>
    <col min="11529" max="11529" width="1.6640625" customWidth="1"/>
    <col min="11530" max="11531" width="6.6640625" customWidth="1"/>
    <col min="11532" max="11532" width="1.6640625" customWidth="1"/>
    <col min="11533" max="11533" width="6.6640625" customWidth="1"/>
    <col min="11534" max="11534" width="4.6640625" customWidth="1"/>
    <col min="11535" max="11535" width="1.6640625" customWidth="1"/>
    <col min="11536" max="11536" width="4.6640625" customWidth="1"/>
    <col min="11537" max="11538" width="6.6640625" customWidth="1"/>
    <col min="11539" max="11539" width="9.109375" customWidth="1"/>
    <col min="11777" max="11777" width="0.88671875" customWidth="1"/>
    <col min="11778" max="11778" width="6.6640625" customWidth="1"/>
    <col min="11779" max="11779" width="1.6640625" customWidth="1"/>
    <col min="11780" max="11781" width="6.6640625" customWidth="1"/>
    <col min="11782" max="11782" width="1.6640625" customWidth="1"/>
    <col min="11783" max="11784" width="6.6640625" customWidth="1"/>
    <col min="11785" max="11785" width="1.6640625" customWidth="1"/>
    <col min="11786" max="11787" width="6.6640625" customWidth="1"/>
    <col min="11788" max="11788" width="1.6640625" customWidth="1"/>
    <col min="11789" max="11789" width="6.6640625" customWidth="1"/>
    <col min="11790" max="11790" width="4.6640625" customWidth="1"/>
    <col min="11791" max="11791" width="1.6640625" customWidth="1"/>
    <col min="11792" max="11792" width="4.6640625" customWidth="1"/>
    <col min="11793" max="11794" width="6.6640625" customWidth="1"/>
    <col min="11795" max="11795" width="9.109375" customWidth="1"/>
    <col min="12033" max="12033" width="0.88671875" customWidth="1"/>
    <col min="12034" max="12034" width="6.6640625" customWidth="1"/>
    <col min="12035" max="12035" width="1.6640625" customWidth="1"/>
    <col min="12036" max="12037" width="6.6640625" customWidth="1"/>
    <col min="12038" max="12038" width="1.6640625" customWidth="1"/>
    <col min="12039" max="12040" width="6.6640625" customWidth="1"/>
    <col min="12041" max="12041" width="1.6640625" customWidth="1"/>
    <col min="12042" max="12043" width="6.6640625" customWidth="1"/>
    <col min="12044" max="12044" width="1.6640625" customWidth="1"/>
    <col min="12045" max="12045" width="6.6640625" customWidth="1"/>
    <col min="12046" max="12046" width="4.6640625" customWidth="1"/>
    <col min="12047" max="12047" width="1.6640625" customWidth="1"/>
    <col min="12048" max="12048" width="4.6640625" customWidth="1"/>
    <col min="12049" max="12050" width="6.6640625" customWidth="1"/>
    <col min="12051" max="12051" width="9.109375" customWidth="1"/>
    <col min="12289" max="12289" width="0.88671875" customWidth="1"/>
    <col min="12290" max="12290" width="6.6640625" customWidth="1"/>
    <col min="12291" max="12291" width="1.6640625" customWidth="1"/>
    <col min="12292" max="12293" width="6.6640625" customWidth="1"/>
    <col min="12294" max="12294" width="1.6640625" customWidth="1"/>
    <col min="12295" max="12296" width="6.6640625" customWidth="1"/>
    <col min="12297" max="12297" width="1.6640625" customWidth="1"/>
    <col min="12298" max="12299" width="6.6640625" customWidth="1"/>
    <col min="12300" max="12300" width="1.6640625" customWidth="1"/>
    <col min="12301" max="12301" width="6.6640625" customWidth="1"/>
    <col min="12302" max="12302" width="4.6640625" customWidth="1"/>
    <col min="12303" max="12303" width="1.6640625" customWidth="1"/>
    <col min="12304" max="12304" width="4.6640625" customWidth="1"/>
    <col min="12305" max="12306" width="6.6640625" customWidth="1"/>
    <col min="12307" max="12307" width="9.109375" customWidth="1"/>
    <col min="12545" max="12545" width="0.88671875" customWidth="1"/>
    <col min="12546" max="12546" width="6.6640625" customWidth="1"/>
    <col min="12547" max="12547" width="1.6640625" customWidth="1"/>
    <col min="12548" max="12549" width="6.6640625" customWidth="1"/>
    <col min="12550" max="12550" width="1.6640625" customWidth="1"/>
    <col min="12551" max="12552" width="6.6640625" customWidth="1"/>
    <col min="12553" max="12553" width="1.6640625" customWidth="1"/>
    <col min="12554" max="12555" width="6.6640625" customWidth="1"/>
    <col min="12556" max="12556" width="1.6640625" customWidth="1"/>
    <col min="12557" max="12557" width="6.6640625" customWidth="1"/>
    <col min="12558" max="12558" width="4.6640625" customWidth="1"/>
    <col min="12559" max="12559" width="1.6640625" customWidth="1"/>
    <col min="12560" max="12560" width="4.6640625" customWidth="1"/>
    <col min="12561" max="12562" width="6.6640625" customWidth="1"/>
    <col min="12563" max="12563" width="9.109375" customWidth="1"/>
    <col min="12801" max="12801" width="0.88671875" customWidth="1"/>
    <col min="12802" max="12802" width="6.6640625" customWidth="1"/>
    <col min="12803" max="12803" width="1.6640625" customWidth="1"/>
    <col min="12804" max="12805" width="6.6640625" customWidth="1"/>
    <col min="12806" max="12806" width="1.6640625" customWidth="1"/>
    <col min="12807" max="12808" width="6.6640625" customWidth="1"/>
    <col min="12809" max="12809" width="1.6640625" customWidth="1"/>
    <col min="12810" max="12811" width="6.6640625" customWidth="1"/>
    <col min="12812" max="12812" width="1.6640625" customWidth="1"/>
    <col min="12813" max="12813" width="6.6640625" customWidth="1"/>
    <col min="12814" max="12814" width="4.6640625" customWidth="1"/>
    <col min="12815" max="12815" width="1.6640625" customWidth="1"/>
    <col min="12816" max="12816" width="4.6640625" customWidth="1"/>
    <col min="12817" max="12818" width="6.6640625" customWidth="1"/>
    <col min="12819" max="12819" width="9.109375" customWidth="1"/>
    <col min="13057" max="13057" width="0.88671875" customWidth="1"/>
    <col min="13058" max="13058" width="6.6640625" customWidth="1"/>
    <col min="13059" max="13059" width="1.6640625" customWidth="1"/>
    <col min="13060" max="13061" width="6.6640625" customWidth="1"/>
    <col min="13062" max="13062" width="1.6640625" customWidth="1"/>
    <col min="13063" max="13064" width="6.6640625" customWidth="1"/>
    <col min="13065" max="13065" width="1.6640625" customWidth="1"/>
    <col min="13066" max="13067" width="6.6640625" customWidth="1"/>
    <col min="13068" max="13068" width="1.6640625" customWidth="1"/>
    <col min="13069" max="13069" width="6.6640625" customWidth="1"/>
    <col min="13070" max="13070" width="4.6640625" customWidth="1"/>
    <col min="13071" max="13071" width="1.6640625" customWidth="1"/>
    <col min="13072" max="13072" width="4.6640625" customWidth="1"/>
    <col min="13073" max="13074" width="6.6640625" customWidth="1"/>
    <col min="13075" max="13075" width="9.109375" customWidth="1"/>
    <col min="13313" max="13313" width="0.88671875" customWidth="1"/>
    <col min="13314" max="13314" width="6.6640625" customWidth="1"/>
    <col min="13315" max="13315" width="1.6640625" customWidth="1"/>
    <col min="13316" max="13317" width="6.6640625" customWidth="1"/>
    <col min="13318" max="13318" width="1.6640625" customWidth="1"/>
    <col min="13319" max="13320" width="6.6640625" customWidth="1"/>
    <col min="13321" max="13321" width="1.6640625" customWidth="1"/>
    <col min="13322" max="13323" width="6.6640625" customWidth="1"/>
    <col min="13324" max="13324" width="1.6640625" customWidth="1"/>
    <col min="13325" max="13325" width="6.6640625" customWidth="1"/>
    <col min="13326" max="13326" width="4.6640625" customWidth="1"/>
    <col min="13327" max="13327" width="1.6640625" customWidth="1"/>
    <col min="13328" max="13328" width="4.6640625" customWidth="1"/>
    <col min="13329" max="13330" width="6.6640625" customWidth="1"/>
    <col min="13331" max="13331" width="9.109375" customWidth="1"/>
    <col min="13569" max="13569" width="0.88671875" customWidth="1"/>
    <col min="13570" max="13570" width="6.6640625" customWidth="1"/>
    <col min="13571" max="13571" width="1.6640625" customWidth="1"/>
    <col min="13572" max="13573" width="6.6640625" customWidth="1"/>
    <col min="13574" max="13574" width="1.6640625" customWidth="1"/>
    <col min="13575" max="13576" width="6.6640625" customWidth="1"/>
    <col min="13577" max="13577" width="1.6640625" customWidth="1"/>
    <col min="13578" max="13579" width="6.6640625" customWidth="1"/>
    <col min="13580" max="13580" width="1.6640625" customWidth="1"/>
    <col min="13581" max="13581" width="6.6640625" customWidth="1"/>
    <col min="13582" max="13582" width="4.6640625" customWidth="1"/>
    <col min="13583" max="13583" width="1.6640625" customWidth="1"/>
    <col min="13584" max="13584" width="4.6640625" customWidth="1"/>
    <col min="13585" max="13586" width="6.6640625" customWidth="1"/>
    <col min="13587" max="13587" width="9.109375" customWidth="1"/>
    <col min="13825" max="13825" width="0.88671875" customWidth="1"/>
    <col min="13826" max="13826" width="6.6640625" customWidth="1"/>
    <col min="13827" max="13827" width="1.6640625" customWidth="1"/>
    <col min="13828" max="13829" width="6.6640625" customWidth="1"/>
    <col min="13830" max="13830" width="1.6640625" customWidth="1"/>
    <col min="13831" max="13832" width="6.6640625" customWidth="1"/>
    <col min="13833" max="13833" width="1.6640625" customWidth="1"/>
    <col min="13834" max="13835" width="6.6640625" customWidth="1"/>
    <col min="13836" max="13836" width="1.6640625" customWidth="1"/>
    <col min="13837" max="13837" width="6.6640625" customWidth="1"/>
    <col min="13838" max="13838" width="4.6640625" customWidth="1"/>
    <col min="13839" max="13839" width="1.6640625" customWidth="1"/>
    <col min="13840" max="13840" width="4.6640625" customWidth="1"/>
    <col min="13841" max="13842" width="6.6640625" customWidth="1"/>
    <col min="13843" max="13843" width="9.109375" customWidth="1"/>
    <col min="14081" max="14081" width="0.88671875" customWidth="1"/>
    <col min="14082" max="14082" width="6.6640625" customWidth="1"/>
    <col min="14083" max="14083" width="1.6640625" customWidth="1"/>
    <col min="14084" max="14085" width="6.6640625" customWidth="1"/>
    <col min="14086" max="14086" width="1.6640625" customWidth="1"/>
    <col min="14087" max="14088" width="6.6640625" customWidth="1"/>
    <col min="14089" max="14089" width="1.6640625" customWidth="1"/>
    <col min="14090" max="14091" width="6.6640625" customWidth="1"/>
    <col min="14092" max="14092" width="1.6640625" customWidth="1"/>
    <col min="14093" max="14093" width="6.6640625" customWidth="1"/>
    <col min="14094" max="14094" width="4.6640625" customWidth="1"/>
    <col min="14095" max="14095" width="1.6640625" customWidth="1"/>
    <col min="14096" max="14096" width="4.6640625" customWidth="1"/>
    <col min="14097" max="14098" width="6.6640625" customWidth="1"/>
    <col min="14099" max="14099" width="9.109375" customWidth="1"/>
    <col min="14337" max="14337" width="0.88671875" customWidth="1"/>
    <col min="14338" max="14338" width="6.6640625" customWidth="1"/>
    <col min="14339" max="14339" width="1.6640625" customWidth="1"/>
    <col min="14340" max="14341" width="6.6640625" customWidth="1"/>
    <col min="14342" max="14342" width="1.6640625" customWidth="1"/>
    <col min="14343" max="14344" width="6.6640625" customWidth="1"/>
    <col min="14345" max="14345" width="1.6640625" customWidth="1"/>
    <col min="14346" max="14347" width="6.6640625" customWidth="1"/>
    <col min="14348" max="14348" width="1.6640625" customWidth="1"/>
    <col min="14349" max="14349" width="6.6640625" customWidth="1"/>
    <col min="14350" max="14350" width="4.6640625" customWidth="1"/>
    <col min="14351" max="14351" width="1.6640625" customWidth="1"/>
    <col min="14352" max="14352" width="4.6640625" customWidth="1"/>
    <col min="14353" max="14354" width="6.6640625" customWidth="1"/>
    <col min="14355" max="14355" width="9.109375" customWidth="1"/>
    <col min="14593" max="14593" width="0.88671875" customWidth="1"/>
    <col min="14594" max="14594" width="6.6640625" customWidth="1"/>
    <col min="14595" max="14595" width="1.6640625" customWidth="1"/>
    <col min="14596" max="14597" width="6.6640625" customWidth="1"/>
    <col min="14598" max="14598" width="1.6640625" customWidth="1"/>
    <col min="14599" max="14600" width="6.6640625" customWidth="1"/>
    <col min="14601" max="14601" width="1.6640625" customWidth="1"/>
    <col min="14602" max="14603" width="6.6640625" customWidth="1"/>
    <col min="14604" max="14604" width="1.6640625" customWidth="1"/>
    <col min="14605" max="14605" width="6.6640625" customWidth="1"/>
    <col min="14606" max="14606" width="4.6640625" customWidth="1"/>
    <col min="14607" max="14607" width="1.6640625" customWidth="1"/>
    <col min="14608" max="14608" width="4.6640625" customWidth="1"/>
    <col min="14609" max="14610" width="6.6640625" customWidth="1"/>
    <col min="14611" max="14611" width="9.109375" customWidth="1"/>
    <col min="14849" max="14849" width="0.88671875" customWidth="1"/>
    <col min="14850" max="14850" width="6.6640625" customWidth="1"/>
    <col min="14851" max="14851" width="1.6640625" customWidth="1"/>
    <col min="14852" max="14853" width="6.6640625" customWidth="1"/>
    <col min="14854" max="14854" width="1.6640625" customWidth="1"/>
    <col min="14855" max="14856" width="6.6640625" customWidth="1"/>
    <col min="14857" max="14857" width="1.6640625" customWidth="1"/>
    <col min="14858" max="14859" width="6.6640625" customWidth="1"/>
    <col min="14860" max="14860" width="1.6640625" customWidth="1"/>
    <col min="14861" max="14861" width="6.6640625" customWidth="1"/>
    <col min="14862" max="14862" width="4.6640625" customWidth="1"/>
    <col min="14863" max="14863" width="1.6640625" customWidth="1"/>
    <col min="14864" max="14864" width="4.6640625" customWidth="1"/>
    <col min="14865" max="14866" width="6.6640625" customWidth="1"/>
    <col min="14867" max="14867" width="9.109375" customWidth="1"/>
    <col min="15105" max="15105" width="0.88671875" customWidth="1"/>
    <col min="15106" max="15106" width="6.6640625" customWidth="1"/>
    <col min="15107" max="15107" width="1.6640625" customWidth="1"/>
    <col min="15108" max="15109" width="6.6640625" customWidth="1"/>
    <col min="15110" max="15110" width="1.6640625" customWidth="1"/>
    <col min="15111" max="15112" width="6.6640625" customWidth="1"/>
    <col min="15113" max="15113" width="1.6640625" customWidth="1"/>
    <col min="15114" max="15115" width="6.6640625" customWidth="1"/>
    <col min="15116" max="15116" width="1.6640625" customWidth="1"/>
    <col min="15117" max="15117" width="6.6640625" customWidth="1"/>
    <col min="15118" max="15118" width="4.6640625" customWidth="1"/>
    <col min="15119" max="15119" width="1.6640625" customWidth="1"/>
    <col min="15120" max="15120" width="4.6640625" customWidth="1"/>
    <col min="15121" max="15122" width="6.6640625" customWidth="1"/>
    <col min="15123" max="15123" width="9.109375" customWidth="1"/>
    <col min="15361" max="15361" width="0.88671875" customWidth="1"/>
    <col min="15362" max="15362" width="6.6640625" customWidth="1"/>
    <col min="15363" max="15363" width="1.6640625" customWidth="1"/>
    <col min="15364" max="15365" width="6.6640625" customWidth="1"/>
    <col min="15366" max="15366" width="1.6640625" customWidth="1"/>
    <col min="15367" max="15368" width="6.6640625" customWidth="1"/>
    <col min="15369" max="15369" width="1.6640625" customWidth="1"/>
    <col min="15370" max="15371" width="6.6640625" customWidth="1"/>
    <col min="15372" max="15372" width="1.6640625" customWidth="1"/>
    <col min="15373" max="15373" width="6.6640625" customWidth="1"/>
    <col min="15374" max="15374" width="4.6640625" customWidth="1"/>
    <col min="15375" max="15375" width="1.6640625" customWidth="1"/>
    <col min="15376" max="15376" width="4.6640625" customWidth="1"/>
    <col min="15377" max="15378" width="6.6640625" customWidth="1"/>
    <col min="15379" max="15379" width="9.109375" customWidth="1"/>
    <col min="15617" max="15617" width="0.88671875" customWidth="1"/>
    <col min="15618" max="15618" width="6.6640625" customWidth="1"/>
    <col min="15619" max="15619" width="1.6640625" customWidth="1"/>
    <col min="15620" max="15621" width="6.6640625" customWidth="1"/>
    <col min="15622" max="15622" width="1.6640625" customWidth="1"/>
    <col min="15623" max="15624" width="6.6640625" customWidth="1"/>
    <col min="15625" max="15625" width="1.6640625" customWidth="1"/>
    <col min="15626" max="15627" width="6.6640625" customWidth="1"/>
    <col min="15628" max="15628" width="1.6640625" customWidth="1"/>
    <col min="15629" max="15629" width="6.6640625" customWidth="1"/>
    <col min="15630" max="15630" width="4.6640625" customWidth="1"/>
    <col min="15631" max="15631" width="1.6640625" customWidth="1"/>
    <col min="15632" max="15632" width="4.6640625" customWidth="1"/>
    <col min="15633" max="15634" width="6.6640625" customWidth="1"/>
    <col min="15635" max="15635" width="9.109375" customWidth="1"/>
    <col min="15873" max="15873" width="0.88671875" customWidth="1"/>
    <col min="15874" max="15874" width="6.6640625" customWidth="1"/>
    <col min="15875" max="15875" width="1.6640625" customWidth="1"/>
    <col min="15876" max="15877" width="6.6640625" customWidth="1"/>
    <col min="15878" max="15878" width="1.6640625" customWidth="1"/>
    <col min="15879" max="15880" width="6.6640625" customWidth="1"/>
    <col min="15881" max="15881" width="1.6640625" customWidth="1"/>
    <col min="15882" max="15883" width="6.6640625" customWidth="1"/>
    <col min="15884" max="15884" width="1.6640625" customWidth="1"/>
    <col min="15885" max="15885" width="6.6640625" customWidth="1"/>
    <col min="15886" max="15886" width="4.6640625" customWidth="1"/>
    <col min="15887" max="15887" width="1.6640625" customWidth="1"/>
    <col min="15888" max="15888" width="4.6640625" customWidth="1"/>
    <col min="15889" max="15890" width="6.6640625" customWidth="1"/>
    <col min="15891" max="15891" width="9.109375" customWidth="1"/>
    <col min="16129" max="16129" width="0.88671875" customWidth="1"/>
    <col min="16130" max="16130" width="6.6640625" customWidth="1"/>
    <col min="16131" max="16131" width="1.6640625" customWidth="1"/>
    <col min="16132" max="16133" width="6.6640625" customWidth="1"/>
    <col min="16134" max="16134" width="1.6640625" customWidth="1"/>
    <col min="16135" max="16136" width="6.6640625" customWidth="1"/>
    <col min="16137" max="16137" width="1.6640625" customWidth="1"/>
    <col min="16138" max="16139" width="6.6640625" customWidth="1"/>
    <col min="16140" max="16140" width="1.6640625" customWidth="1"/>
    <col min="16141" max="16141" width="6.6640625" customWidth="1"/>
    <col min="16142" max="16142" width="4.6640625" customWidth="1"/>
    <col min="16143" max="16143" width="1.6640625" customWidth="1"/>
    <col min="16144" max="16144" width="4.6640625" customWidth="1"/>
    <col min="16145" max="16146" width="6.6640625" customWidth="1"/>
    <col min="16147" max="16147" width="9.109375" customWidth="1"/>
  </cols>
  <sheetData>
    <row r="1" spans="1:19" ht="23.4" x14ac:dyDescent="0.45">
      <c r="D1" s="179" t="s">
        <v>30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9" ht="16.2" thickBot="1" x14ac:dyDescent="0.35"/>
    <row r="3" spans="1:19" s="8" customFormat="1" ht="25.05" customHeight="1" x14ac:dyDescent="0.3">
      <c r="A3" s="77"/>
      <c r="B3" s="77"/>
      <c r="C3" s="77"/>
      <c r="D3" s="78"/>
      <c r="E3" s="78"/>
      <c r="F3" s="180" t="s">
        <v>0</v>
      </c>
      <c r="G3" s="145"/>
      <c r="H3" s="145"/>
      <c r="I3" s="145"/>
      <c r="J3" s="181"/>
      <c r="K3" s="78"/>
      <c r="L3" s="78"/>
      <c r="M3" s="180" t="s">
        <v>1</v>
      </c>
      <c r="N3" s="145"/>
      <c r="O3" s="145"/>
      <c r="P3" s="181"/>
      <c r="Q3" s="78"/>
      <c r="R3" s="78"/>
      <c r="S3" s="81"/>
    </row>
    <row r="4" spans="1:19" s="8" customFormat="1" ht="25.05" customHeight="1" x14ac:dyDescent="0.3">
      <c r="A4" s="77"/>
      <c r="B4" s="77"/>
      <c r="C4" s="77"/>
      <c r="D4" s="78"/>
      <c r="E4" s="78"/>
      <c r="F4" s="171">
        <v>1</v>
      </c>
      <c r="G4" s="172"/>
      <c r="H4" s="173" t="s">
        <v>74</v>
      </c>
      <c r="I4" s="173"/>
      <c r="J4" s="174"/>
      <c r="K4" s="78"/>
      <c r="L4" s="78"/>
      <c r="M4" s="171" t="s">
        <v>2</v>
      </c>
      <c r="N4" s="172"/>
      <c r="O4" s="172"/>
      <c r="P4" s="82">
        <v>2</v>
      </c>
      <c r="Q4" s="78"/>
      <c r="R4" s="78"/>
      <c r="S4" s="81"/>
    </row>
    <row r="5" spans="1:19" s="8" customFormat="1" ht="25.05" customHeight="1" x14ac:dyDescent="0.3">
      <c r="A5" s="77"/>
      <c r="B5" s="77"/>
      <c r="C5" s="77"/>
      <c r="D5" s="78"/>
      <c r="E5" s="78"/>
      <c r="F5" s="171">
        <v>2</v>
      </c>
      <c r="G5" s="172"/>
      <c r="H5" s="173" t="s">
        <v>73</v>
      </c>
      <c r="I5" s="173"/>
      <c r="J5" s="174"/>
      <c r="K5" s="78"/>
      <c r="L5" s="78"/>
      <c r="M5" s="171" t="s">
        <v>3</v>
      </c>
      <c r="N5" s="172"/>
      <c r="O5" s="172"/>
      <c r="P5" s="82"/>
      <c r="Q5" s="78"/>
      <c r="R5" s="78"/>
      <c r="S5" s="81"/>
    </row>
    <row r="6" spans="1:19" s="8" customFormat="1" ht="25.05" customHeight="1" thickBot="1" x14ac:dyDescent="0.35">
      <c r="A6" s="77"/>
      <c r="B6" s="77"/>
      <c r="C6" s="77"/>
      <c r="D6" s="78"/>
      <c r="E6" s="78"/>
      <c r="F6" s="175">
        <v>3</v>
      </c>
      <c r="G6" s="176"/>
      <c r="H6" s="177" t="s">
        <v>72</v>
      </c>
      <c r="I6" s="177"/>
      <c r="J6" s="178"/>
      <c r="K6" s="78"/>
      <c r="L6" s="78"/>
      <c r="M6" s="175" t="s">
        <v>4</v>
      </c>
      <c r="N6" s="176"/>
      <c r="O6" s="176"/>
      <c r="P6" s="83">
        <v>1</v>
      </c>
      <c r="Q6" s="78"/>
      <c r="R6" s="78"/>
      <c r="S6" s="81"/>
    </row>
    <row r="7" spans="1:19" ht="25.05" customHeight="1" thickBot="1" x14ac:dyDescent="0.35">
      <c r="A7" s="84"/>
      <c r="B7" s="84"/>
      <c r="C7" s="84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6"/>
    </row>
    <row r="8" spans="1:19" s="8" customFormat="1" ht="25.05" customHeight="1" x14ac:dyDescent="0.3">
      <c r="A8" s="77"/>
      <c r="B8" s="77"/>
      <c r="C8" s="77"/>
      <c r="D8" s="78"/>
      <c r="E8" s="160" t="s">
        <v>5</v>
      </c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2"/>
      <c r="Q8" s="78"/>
      <c r="R8" s="78"/>
      <c r="S8" s="81"/>
    </row>
    <row r="9" spans="1:19" s="8" customFormat="1" ht="25.05" customHeight="1" x14ac:dyDescent="0.3">
      <c r="A9" s="77"/>
      <c r="B9" s="77"/>
      <c r="C9" s="77"/>
      <c r="D9" s="78"/>
      <c r="E9" s="87" t="s">
        <v>6</v>
      </c>
      <c r="F9" s="163" t="s">
        <v>7</v>
      </c>
      <c r="G9" s="164"/>
      <c r="H9" s="165" t="str">
        <f>H4</f>
        <v>ZŠ Hodonín, Očov</v>
      </c>
      <c r="I9" s="166"/>
      <c r="J9" s="167"/>
      <c r="K9" s="168" t="str">
        <f>H5</f>
        <v>ZŠ D.Kounice</v>
      </c>
      <c r="L9" s="168"/>
      <c r="M9" s="169"/>
      <c r="N9" s="88">
        <v>3</v>
      </c>
      <c r="O9" s="89" t="s">
        <v>8</v>
      </c>
      <c r="P9" s="90">
        <v>4</v>
      </c>
      <c r="Q9" s="77"/>
      <c r="R9" s="77"/>
      <c r="S9" s="81"/>
    </row>
    <row r="10" spans="1:19" s="8" customFormat="1" ht="25.05" customHeight="1" x14ac:dyDescent="0.3">
      <c r="A10" s="77"/>
      <c r="B10" s="77"/>
      <c r="C10" s="77"/>
      <c r="D10" s="78"/>
      <c r="E10" s="87" t="s">
        <v>9</v>
      </c>
      <c r="F10" s="163" t="s">
        <v>10</v>
      </c>
      <c r="G10" s="164"/>
      <c r="H10" s="170" t="str">
        <f>H5</f>
        <v>ZŠ D.Kounice</v>
      </c>
      <c r="I10" s="170"/>
      <c r="J10" s="170"/>
      <c r="K10" s="168" t="str">
        <f>H6</f>
        <v>ZŠ Boskovice</v>
      </c>
      <c r="L10" s="168"/>
      <c r="M10" s="169"/>
      <c r="N10" s="88">
        <v>3</v>
      </c>
      <c r="O10" s="89" t="s">
        <v>8</v>
      </c>
      <c r="P10" s="90">
        <v>4</v>
      </c>
      <c r="Q10" s="77"/>
      <c r="R10" s="77"/>
      <c r="S10" s="81"/>
    </row>
    <row r="11" spans="1:19" s="8" customFormat="1" ht="25.05" customHeight="1" thickBot="1" x14ac:dyDescent="0.35">
      <c r="A11" s="77"/>
      <c r="B11" s="77"/>
      <c r="C11" s="77"/>
      <c r="D11" s="78"/>
      <c r="E11" s="91" t="s">
        <v>11</v>
      </c>
      <c r="F11" s="151" t="s">
        <v>12</v>
      </c>
      <c r="G11" s="152"/>
      <c r="H11" s="153" t="str">
        <f>H4</f>
        <v>ZŠ Hodonín, Očov</v>
      </c>
      <c r="I11" s="153"/>
      <c r="J11" s="153"/>
      <c r="K11" s="154" t="str">
        <f>H6</f>
        <v>ZŠ Boskovice</v>
      </c>
      <c r="L11" s="154"/>
      <c r="M11" s="155"/>
      <c r="N11" s="92">
        <v>1</v>
      </c>
      <c r="O11" s="93" t="s">
        <v>8</v>
      </c>
      <c r="P11" s="94">
        <v>4</v>
      </c>
      <c r="Q11" s="77"/>
      <c r="R11" s="77"/>
      <c r="S11" s="81"/>
    </row>
    <row r="12" spans="1:19" ht="25.05" customHeight="1" thickBot="1" x14ac:dyDescent="0.35">
      <c r="A12" s="84"/>
      <c r="B12" s="84"/>
      <c r="C12" s="84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6"/>
    </row>
    <row r="13" spans="1:19" s="8" customFormat="1" ht="25.05" customHeight="1" x14ac:dyDescent="0.3">
      <c r="A13" s="77"/>
      <c r="B13" s="156" t="s">
        <v>13</v>
      </c>
      <c r="C13" s="157"/>
      <c r="D13" s="158"/>
      <c r="E13" s="159" t="str">
        <f>H4</f>
        <v>ZŠ Hodonín, Očov</v>
      </c>
      <c r="F13" s="159"/>
      <c r="G13" s="159"/>
      <c r="H13" s="159" t="str">
        <f>H5</f>
        <v>ZŠ D.Kounice</v>
      </c>
      <c r="I13" s="159"/>
      <c r="J13" s="159"/>
      <c r="K13" s="159" t="str">
        <f>H6</f>
        <v>ZŠ Boskovice</v>
      </c>
      <c r="L13" s="159"/>
      <c r="M13" s="159"/>
      <c r="N13" s="145" t="s">
        <v>14</v>
      </c>
      <c r="O13" s="145"/>
      <c r="P13" s="145"/>
      <c r="Q13" s="79" t="s">
        <v>15</v>
      </c>
      <c r="R13" s="80" t="s">
        <v>16</v>
      </c>
      <c r="S13" s="81"/>
    </row>
    <row r="14" spans="1:19" s="8" customFormat="1" ht="25.05" customHeight="1" x14ac:dyDescent="0.3">
      <c r="A14" s="77"/>
      <c r="B14" s="146" t="str">
        <f>H4</f>
        <v>ZŠ Hodonín, Očov</v>
      </c>
      <c r="C14" s="147"/>
      <c r="D14" s="147"/>
      <c r="E14" s="95">
        <v>0</v>
      </c>
      <c r="F14" s="96">
        <v>0</v>
      </c>
      <c r="G14" s="97">
        <v>0</v>
      </c>
      <c r="H14" s="98">
        <f>N9</f>
        <v>3</v>
      </c>
      <c r="I14" s="99" t="s">
        <v>8</v>
      </c>
      <c r="J14" s="100">
        <f>P9</f>
        <v>4</v>
      </c>
      <c r="K14" s="98">
        <f>N11</f>
        <v>1</v>
      </c>
      <c r="L14" s="99" t="s">
        <v>8</v>
      </c>
      <c r="M14" s="100">
        <f>P11</f>
        <v>4</v>
      </c>
      <c r="N14" s="101">
        <f>H14+K14</f>
        <v>4</v>
      </c>
      <c r="O14" s="89" t="s">
        <v>8</v>
      </c>
      <c r="P14" s="102">
        <f>J14+M14</f>
        <v>8</v>
      </c>
      <c r="Q14" s="103">
        <v>2</v>
      </c>
      <c r="R14" s="104" t="s">
        <v>11</v>
      </c>
      <c r="S14" s="81"/>
    </row>
    <row r="15" spans="1:19" s="8" customFormat="1" ht="25.05" customHeight="1" x14ac:dyDescent="0.3">
      <c r="A15" s="77"/>
      <c r="B15" s="146" t="str">
        <f>H5</f>
        <v>ZŠ D.Kounice</v>
      </c>
      <c r="C15" s="147"/>
      <c r="D15" s="147"/>
      <c r="E15" s="98">
        <f>P9</f>
        <v>4</v>
      </c>
      <c r="F15" s="99" t="s">
        <v>8</v>
      </c>
      <c r="G15" s="100">
        <f>N9</f>
        <v>3</v>
      </c>
      <c r="H15" s="95">
        <v>0</v>
      </c>
      <c r="I15" s="96">
        <v>0</v>
      </c>
      <c r="J15" s="97">
        <v>0</v>
      </c>
      <c r="K15" s="98">
        <f>N10</f>
        <v>3</v>
      </c>
      <c r="L15" s="99" t="s">
        <v>8</v>
      </c>
      <c r="M15" s="100">
        <f>P10</f>
        <v>4</v>
      </c>
      <c r="N15" s="101">
        <f>E15+K15</f>
        <v>7</v>
      </c>
      <c r="O15" s="89" t="s">
        <v>8</v>
      </c>
      <c r="P15" s="102">
        <f>G15+M15</f>
        <v>7</v>
      </c>
      <c r="Q15" s="103">
        <v>3</v>
      </c>
      <c r="R15" s="104" t="s">
        <v>9</v>
      </c>
      <c r="S15" s="81"/>
    </row>
    <row r="16" spans="1:19" s="8" customFormat="1" ht="25.05" customHeight="1" thickBot="1" x14ac:dyDescent="0.35">
      <c r="A16" s="77"/>
      <c r="B16" s="148" t="str">
        <f>H6</f>
        <v>ZŠ Boskovice</v>
      </c>
      <c r="C16" s="149"/>
      <c r="D16" s="150"/>
      <c r="E16" s="105">
        <f>P11</f>
        <v>4</v>
      </c>
      <c r="F16" s="106" t="s">
        <v>8</v>
      </c>
      <c r="G16" s="107">
        <f>N11</f>
        <v>1</v>
      </c>
      <c r="H16" s="105">
        <f>P10</f>
        <v>4</v>
      </c>
      <c r="I16" s="106" t="s">
        <v>8</v>
      </c>
      <c r="J16" s="107">
        <f>N10</f>
        <v>3</v>
      </c>
      <c r="K16" s="108">
        <v>0</v>
      </c>
      <c r="L16" s="109">
        <v>0</v>
      </c>
      <c r="M16" s="110"/>
      <c r="N16" s="111">
        <f>E16+H16</f>
        <v>8</v>
      </c>
      <c r="O16" s="93" t="s">
        <v>8</v>
      </c>
      <c r="P16" s="112">
        <f>G16+J16</f>
        <v>4</v>
      </c>
      <c r="Q16" s="113">
        <v>4</v>
      </c>
      <c r="R16" s="114" t="s">
        <v>6</v>
      </c>
      <c r="S16" s="81"/>
    </row>
    <row r="18" spans="2:18" x14ac:dyDescent="0.3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</row>
    <row r="19" spans="2:18" x14ac:dyDescent="0.3">
      <c r="B19" s="76"/>
      <c r="C19" s="76"/>
      <c r="D19" s="5"/>
      <c r="E19" s="143"/>
      <c r="F19" s="143"/>
      <c r="G19" s="143"/>
      <c r="J19" s="143"/>
      <c r="K19" s="143"/>
      <c r="L19" s="143"/>
    </row>
    <row r="20" spans="2:18" x14ac:dyDescent="0.3">
      <c r="B20" s="76"/>
      <c r="C20" s="76"/>
      <c r="G20" s="144"/>
      <c r="H20" s="144"/>
      <c r="J20" s="144"/>
      <c r="K20" s="144"/>
    </row>
    <row r="21" spans="2:18" x14ac:dyDescent="0.3">
      <c r="B21" s="76"/>
      <c r="C21" s="76"/>
      <c r="E21" s="143"/>
      <c r="F21" s="143"/>
      <c r="G21" s="143"/>
      <c r="J21" s="143"/>
      <c r="K21" s="143"/>
      <c r="L21" s="143"/>
    </row>
    <row r="22" spans="2:18" x14ac:dyDescent="0.3">
      <c r="G22" s="144"/>
      <c r="H22" s="144"/>
      <c r="J22" s="144"/>
      <c r="K22" s="144"/>
    </row>
    <row r="29" spans="2:18" hidden="1" x14ac:dyDescent="0.3"/>
    <row r="30" spans="2:18" hidden="1" x14ac:dyDescent="0.3"/>
    <row r="31" spans="2:18" hidden="1" x14ac:dyDescent="0.3"/>
    <row r="32" spans="2:18" hidden="1" x14ac:dyDescent="0.3"/>
    <row r="33" hidden="1" x14ac:dyDescent="0.3"/>
  </sheetData>
  <mergeCells count="38">
    <mergeCell ref="G22:H22"/>
    <mergeCell ref="J22:K22"/>
    <mergeCell ref="E21:G21"/>
    <mergeCell ref="E19:G19"/>
    <mergeCell ref="J19:L19"/>
    <mergeCell ref="J21:L21"/>
    <mergeCell ref="N13:P13"/>
    <mergeCell ref="B14:D14"/>
    <mergeCell ref="B15:D15"/>
    <mergeCell ref="B16:D16"/>
    <mergeCell ref="G20:H20"/>
    <mergeCell ref="J20:K20"/>
    <mergeCell ref="F11:G11"/>
    <mergeCell ref="H11:J11"/>
    <mergeCell ref="K11:M11"/>
    <mergeCell ref="B13:D13"/>
    <mergeCell ref="E13:G13"/>
    <mergeCell ref="H13:J13"/>
    <mergeCell ref="K13:M13"/>
    <mergeCell ref="E8:P8"/>
    <mergeCell ref="F9:G9"/>
    <mergeCell ref="H9:J9"/>
    <mergeCell ref="K9:M9"/>
    <mergeCell ref="F10:G10"/>
    <mergeCell ref="H10:J10"/>
    <mergeCell ref="K10:M10"/>
    <mergeCell ref="F5:G5"/>
    <mergeCell ref="H5:J5"/>
    <mergeCell ref="M5:O5"/>
    <mergeCell ref="F6:G6"/>
    <mergeCell ref="H6:J6"/>
    <mergeCell ref="M6:O6"/>
    <mergeCell ref="D1:R1"/>
    <mergeCell ref="F3:J3"/>
    <mergeCell ref="M3:P3"/>
    <mergeCell ref="F4:G4"/>
    <mergeCell ref="H4:J4"/>
    <mergeCell ref="M4:O4"/>
  </mergeCells>
  <conditionalFormatting sqref="S33">
    <cfRule type="cellIs" dxfId="6" priority="1" stopIfTrue="1" operator="equal">
      <formula>$S$28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F610-1949-40D2-A7B0-DF339162D76F}">
  <dimension ref="A1:AH33"/>
  <sheetViews>
    <sheetView workbookViewId="0">
      <selection activeCell="T14" sqref="T14"/>
    </sheetView>
  </sheetViews>
  <sheetFormatPr defaultRowHeight="15.6" x14ac:dyDescent="0.3"/>
  <cols>
    <col min="1" max="1" width="0.88671875" style="39" customWidth="1"/>
    <col min="2" max="2" width="6.6640625" style="39" customWidth="1"/>
    <col min="3" max="3" width="1.6640625" style="39" customWidth="1"/>
    <col min="4" max="5" width="6.6640625" style="3" customWidth="1"/>
    <col min="6" max="6" width="1.6640625" style="3" customWidth="1"/>
    <col min="7" max="8" width="6.6640625" style="3" customWidth="1"/>
    <col min="9" max="9" width="1.6640625" style="3" customWidth="1"/>
    <col min="10" max="11" width="6.6640625" style="3" customWidth="1"/>
    <col min="12" max="12" width="1.6640625" style="3" customWidth="1"/>
    <col min="13" max="14" width="6.6640625" style="3" customWidth="1"/>
    <col min="15" max="15" width="1.6640625" style="3" customWidth="1"/>
    <col min="16" max="16" width="6.6640625" style="3" customWidth="1"/>
    <col min="17" max="17" width="4.6640625" style="3" customWidth="1"/>
    <col min="18" max="18" width="1.6640625" style="3" customWidth="1"/>
    <col min="19" max="19" width="4.6640625" style="39" customWidth="1"/>
    <col min="20" max="20" width="6.6640625" style="39" customWidth="1"/>
    <col min="21" max="21" width="6.6640625" style="40" customWidth="1"/>
    <col min="22" max="24" width="2.6640625" style="41" hidden="1" customWidth="1"/>
    <col min="25" max="25" width="5.33203125" style="41" hidden="1" customWidth="1"/>
    <col min="26" max="27" width="2.6640625" style="41" hidden="1" customWidth="1"/>
    <col min="28" max="28" width="5.33203125" style="41" hidden="1" customWidth="1"/>
    <col min="29" max="29" width="5.6640625" style="41" hidden="1" customWidth="1"/>
    <col min="30" max="34" width="2.6640625" style="41" hidden="1" customWidth="1"/>
    <col min="257" max="257" width="0.88671875" customWidth="1"/>
    <col min="258" max="258" width="6.6640625" customWidth="1"/>
    <col min="259" max="259" width="1.6640625" customWidth="1"/>
    <col min="260" max="261" width="6.6640625" customWidth="1"/>
    <col min="262" max="262" width="1.6640625" customWidth="1"/>
    <col min="263" max="264" width="6.6640625" customWidth="1"/>
    <col min="265" max="265" width="1.6640625" customWidth="1"/>
    <col min="266" max="267" width="6.6640625" customWidth="1"/>
    <col min="268" max="268" width="1.6640625" customWidth="1"/>
    <col min="269" max="270" width="6.6640625" customWidth="1"/>
    <col min="271" max="271" width="1.6640625" customWidth="1"/>
    <col min="272" max="272" width="6.6640625" customWidth="1"/>
    <col min="273" max="273" width="4.6640625" customWidth="1"/>
    <col min="274" max="274" width="1.6640625" customWidth="1"/>
    <col min="275" max="275" width="4.6640625" customWidth="1"/>
    <col min="276" max="277" width="6.6640625" customWidth="1"/>
    <col min="278" max="290" width="0" hidden="1" customWidth="1"/>
    <col min="513" max="513" width="0.88671875" customWidth="1"/>
    <col min="514" max="514" width="6.6640625" customWidth="1"/>
    <col min="515" max="515" width="1.6640625" customWidth="1"/>
    <col min="516" max="517" width="6.6640625" customWidth="1"/>
    <col min="518" max="518" width="1.6640625" customWidth="1"/>
    <col min="519" max="520" width="6.6640625" customWidth="1"/>
    <col min="521" max="521" width="1.6640625" customWidth="1"/>
    <col min="522" max="523" width="6.6640625" customWidth="1"/>
    <col min="524" max="524" width="1.6640625" customWidth="1"/>
    <col min="525" max="526" width="6.6640625" customWidth="1"/>
    <col min="527" max="527" width="1.6640625" customWidth="1"/>
    <col min="528" max="528" width="6.6640625" customWidth="1"/>
    <col min="529" max="529" width="4.6640625" customWidth="1"/>
    <col min="530" max="530" width="1.6640625" customWidth="1"/>
    <col min="531" max="531" width="4.6640625" customWidth="1"/>
    <col min="532" max="533" width="6.6640625" customWidth="1"/>
    <col min="534" max="546" width="0" hidden="1" customWidth="1"/>
    <col min="769" max="769" width="0.88671875" customWidth="1"/>
    <col min="770" max="770" width="6.6640625" customWidth="1"/>
    <col min="771" max="771" width="1.6640625" customWidth="1"/>
    <col min="772" max="773" width="6.6640625" customWidth="1"/>
    <col min="774" max="774" width="1.6640625" customWidth="1"/>
    <col min="775" max="776" width="6.6640625" customWidth="1"/>
    <col min="777" max="777" width="1.6640625" customWidth="1"/>
    <col min="778" max="779" width="6.6640625" customWidth="1"/>
    <col min="780" max="780" width="1.6640625" customWidth="1"/>
    <col min="781" max="782" width="6.6640625" customWidth="1"/>
    <col min="783" max="783" width="1.6640625" customWidth="1"/>
    <col min="784" max="784" width="6.6640625" customWidth="1"/>
    <col min="785" max="785" width="4.6640625" customWidth="1"/>
    <col min="786" max="786" width="1.6640625" customWidth="1"/>
    <col min="787" max="787" width="4.6640625" customWidth="1"/>
    <col min="788" max="789" width="6.6640625" customWidth="1"/>
    <col min="790" max="802" width="0" hidden="1" customWidth="1"/>
    <col min="1025" max="1025" width="0.88671875" customWidth="1"/>
    <col min="1026" max="1026" width="6.6640625" customWidth="1"/>
    <col min="1027" max="1027" width="1.6640625" customWidth="1"/>
    <col min="1028" max="1029" width="6.6640625" customWidth="1"/>
    <col min="1030" max="1030" width="1.6640625" customWidth="1"/>
    <col min="1031" max="1032" width="6.6640625" customWidth="1"/>
    <col min="1033" max="1033" width="1.6640625" customWidth="1"/>
    <col min="1034" max="1035" width="6.6640625" customWidth="1"/>
    <col min="1036" max="1036" width="1.6640625" customWidth="1"/>
    <col min="1037" max="1038" width="6.6640625" customWidth="1"/>
    <col min="1039" max="1039" width="1.6640625" customWidth="1"/>
    <col min="1040" max="1040" width="6.6640625" customWidth="1"/>
    <col min="1041" max="1041" width="4.6640625" customWidth="1"/>
    <col min="1042" max="1042" width="1.6640625" customWidth="1"/>
    <col min="1043" max="1043" width="4.6640625" customWidth="1"/>
    <col min="1044" max="1045" width="6.6640625" customWidth="1"/>
    <col min="1046" max="1058" width="0" hidden="1" customWidth="1"/>
    <col min="1281" max="1281" width="0.88671875" customWidth="1"/>
    <col min="1282" max="1282" width="6.6640625" customWidth="1"/>
    <col min="1283" max="1283" width="1.6640625" customWidth="1"/>
    <col min="1284" max="1285" width="6.6640625" customWidth="1"/>
    <col min="1286" max="1286" width="1.6640625" customWidth="1"/>
    <col min="1287" max="1288" width="6.6640625" customWidth="1"/>
    <col min="1289" max="1289" width="1.6640625" customWidth="1"/>
    <col min="1290" max="1291" width="6.6640625" customWidth="1"/>
    <col min="1292" max="1292" width="1.6640625" customWidth="1"/>
    <col min="1293" max="1294" width="6.6640625" customWidth="1"/>
    <col min="1295" max="1295" width="1.6640625" customWidth="1"/>
    <col min="1296" max="1296" width="6.6640625" customWidth="1"/>
    <col min="1297" max="1297" width="4.6640625" customWidth="1"/>
    <col min="1298" max="1298" width="1.6640625" customWidth="1"/>
    <col min="1299" max="1299" width="4.6640625" customWidth="1"/>
    <col min="1300" max="1301" width="6.6640625" customWidth="1"/>
    <col min="1302" max="1314" width="0" hidden="1" customWidth="1"/>
    <col min="1537" max="1537" width="0.88671875" customWidth="1"/>
    <col min="1538" max="1538" width="6.6640625" customWidth="1"/>
    <col min="1539" max="1539" width="1.6640625" customWidth="1"/>
    <col min="1540" max="1541" width="6.6640625" customWidth="1"/>
    <col min="1542" max="1542" width="1.6640625" customWidth="1"/>
    <col min="1543" max="1544" width="6.6640625" customWidth="1"/>
    <col min="1545" max="1545" width="1.6640625" customWidth="1"/>
    <col min="1546" max="1547" width="6.6640625" customWidth="1"/>
    <col min="1548" max="1548" width="1.6640625" customWidth="1"/>
    <col min="1549" max="1550" width="6.6640625" customWidth="1"/>
    <col min="1551" max="1551" width="1.6640625" customWidth="1"/>
    <col min="1552" max="1552" width="6.6640625" customWidth="1"/>
    <col min="1553" max="1553" width="4.6640625" customWidth="1"/>
    <col min="1554" max="1554" width="1.6640625" customWidth="1"/>
    <col min="1555" max="1555" width="4.6640625" customWidth="1"/>
    <col min="1556" max="1557" width="6.6640625" customWidth="1"/>
    <col min="1558" max="1570" width="0" hidden="1" customWidth="1"/>
    <col min="1793" max="1793" width="0.88671875" customWidth="1"/>
    <col min="1794" max="1794" width="6.6640625" customWidth="1"/>
    <col min="1795" max="1795" width="1.6640625" customWidth="1"/>
    <col min="1796" max="1797" width="6.6640625" customWidth="1"/>
    <col min="1798" max="1798" width="1.6640625" customWidth="1"/>
    <col min="1799" max="1800" width="6.6640625" customWidth="1"/>
    <col min="1801" max="1801" width="1.6640625" customWidth="1"/>
    <col min="1802" max="1803" width="6.6640625" customWidth="1"/>
    <col min="1804" max="1804" width="1.6640625" customWidth="1"/>
    <col min="1805" max="1806" width="6.6640625" customWidth="1"/>
    <col min="1807" max="1807" width="1.6640625" customWidth="1"/>
    <col min="1808" max="1808" width="6.6640625" customWidth="1"/>
    <col min="1809" max="1809" width="4.6640625" customWidth="1"/>
    <col min="1810" max="1810" width="1.6640625" customWidth="1"/>
    <col min="1811" max="1811" width="4.6640625" customWidth="1"/>
    <col min="1812" max="1813" width="6.6640625" customWidth="1"/>
    <col min="1814" max="1826" width="0" hidden="1" customWidth="1"/>
    <col min="2049" max="2049" width="0.88671875" customWidth="1"/>
    <col min="2050" max="2050" width="6.6640625" customWidth="1"/>
    <col min="2051" max="2051" width="1.6640625" customWidth="1"/>
    <col min="2052" max="2053" width="6.6640625" customWidth="1"/>
    <col min="2054" max="2054" width="1.6640625" customWidth="1"/>
    <col min="2055" max="2056" width="6.6640625" customWidth="1"/>
    <col min="2057" max="2057" width="1.6640625" customWidth="1"/>
    <col min="2058" max="2059" width="6.6640625" customWidth="1"/>
    <col min="2060" max="2060" width="1.6640625" customWidth="1"/>
    <col min="2061" max="2062" width="6.6640625" customWidth="1"/>
    <col min="2063" max="2063" width="1.6640625" customWidth="1"/>
    <col min="2064" max="2064" width="6.6640625" customWidth="1"/>
    <col min="2065" max="2065" width="4.6640625" customWidth="1"/>
    <col min="2066" max="2066" width="1.6640625" customWidth="1"/>
    <col min="2067" max="2067" width="4.6640625" customWidth="1"/>
    <col min="2068" max="2069" width="6.6640625" customWidth="1"/>
    <col min="2070" max="2082" width="0" hidden="1" customWidth="1"/>
    <col min="2305" max="2305" width="0.88671875" customWidth="1"/>
    <col min="2306" max="2306" width="6.6640625" customWidth="1"/>
    <col min="2307" max="2307" width="1.6640625" customWidth="1"/>
    <col min="2308" max="2309" width="6.6640625" customWidth="1"/>
    <col min="2310" max="2310" width="1.6640625" customWidth="1"/>
    <col min="2311" max="2312" width="6.6640625" customWidth="1"/>
    <col min="2313" max="2313" width="1.6640625" customWidth="1"/>
    <col min="2314" max="2315" width="6.6640625" customWidth="1"/>
    <col min="2316" max="2316" width="1.6640625" customWidth="1"/>
    <col min="2317" max="2318" width="6.6640625" customWidth="1"/>
    <col min="2319" max="2319" width="1.6640625" customWidth="1"/>
    <col min="2320" max="2320" width="6.6640625" customWidth="1"/>
    <col min="2321" max="2321" width="4.6640625" customWidth="1"/>
    <col min="2322" max="2322" width="1.6640625" customWidth="1"/>
    <col min="2323" max="2323" width="4.6640625" customWidth="1"/>
    <col min="2324" max="2325" width="6.6640625" customWidth="1"/>
    <col min="2326" max="2338" width="0" hidden="1" customWidth="1"/>
    <col min="2561" max="2561" width="0.88671875" customWidth="1"/>
    <col min="2562" max="2562" width="6.6640625" customWidth="1"/>
    <col min="2563" max="2563" width="1.6640625" customWidth="1"/>
    <col min="2564" max="2565" width="6.6640625" customWidth="1"/>
    <col min="2566" max="2566" width="1.6640625" customWidth="1"/>
    <col min="2567" max="2568" width="6.6640625" customWidth="1"/>
    <col min="2569" max="2569" width="1.6640625" customWidth="1"/>
    <col min="2570" max="2571" width="6.6640625" customWidth="1"/>
    <col min="2572" max="2572" width="1.6640625" customWidth="1"/>
    <col min="2573" max="2574" width="6.6640625" customWidth="1"/>
    <col min="2575" max="2575" width="1.6640625" customWidth="1"/>
    <col min="2576" max="2576" width="6.6640625" customWidth="1"/>
    <col min="2577" max="2577" width="4.6640625" customWidth="1"/>
    <col min="2578" max="2578" width="1.6640625" customWidth="1"/>
    <col min="2579" max="2579" width="4.6640625" customWidth="1"/>
    <col min="2580" max="2581" width="6.6640625" customWidth="1"/>
    <col min="2582" max="2594" width="0" hidden="1" customWidth="1"/>
    <col min="2817" max="2817" width="0.88671875" customWidth="1"/>
    <col min="2818" max="2818" width="6.6640625" customWidth="1"/>
    <col min="2819" max="2819" width="1.6640625" customWidth="1"/>
    <col min="2820" max="2821" width="6.6640625" customWidth="1"/>
    <col min="2822" max="2822" width="1.6640625" customWidth="1"/>
    <col min="2823" max="2824" width="6.6640625" customWidth="1"/>
    <col min="2825" max="2825" width="1.6640625" customWidth="1"/>
    <col min="2826" max="2827" width="6.6640625" customWidth="1"/>
    <col min="2828" max="2828" width="1.6640625" customWidth="1"/>
    <col min="2829" max="2830" width="6.6640625" customWidth="1"/>
    <col min="2831" max="2831" width="1.6640625" customWidth="1"/>
    <col min="2832" max="2832" width="6.6640625" customWidth="1"/>
    <col min="2833" max="2833" width="4.6640625" customWidth="1"/>
    <col min="2834" max="2834" width="1.6640625" customWidth="1"/>
    <col min="2835" max="2835" width="4.6640625" customWidth="1"/>
    <col min="2836" max="2837" width="6.6640625" customWidth="1"/>
    <col min="2838" max="2850" width="0" hidden="1" customWidth="1"/>
    <col min="3073" max="3073" width="0.88671875" customWidth="1"/>
    <col min="3074" max="3074" width="6.6640625" customWidth="1"/>
    <col min="3075" max="3075" width="1.6640625" customWidth="1"/>
    <col min="3076" max="3077" width="6.6640625" customWidth="1"/>
    <col min="3078" max="3078" width="1.6640625" customWidth="1"/>
    <col min="3079" max="3080" width="6.6640625" customWidth="1"/>
    <col min="3081" max="3081" width="1.6640625" customWidth="1"/>
    <col min="3082" max="3083" width="6.6640625" customWidth="1"/>
    <col min="3084" max="3084" width="1.6640625" customWidth="1"/>
    <col min="3085" max="3086" width="6.6640625" customWidth="1"/>
    <col min="3087" max="3087" width="1.6640625" customWidth="1"/>
    <col min="3088" max="3088" width="6.6640625" customWidth="1"/>
    <col min="3089" max="3089" width="4.6640625" customWidth="1"/>
    <col min="3090" max="3090" width="1.6640625" customWidth="1"/>
    <col min="3091" max="3091" width="4.6640625" customWidth="1"/>
    <col min="3092" max="3093" width="6.6640625" customWidth="1"/>
    <col min="3094" max="3106" width="0" hidden="1" customWidth="1"/>
    <col min="3329" max="3329" width="0.88671875" customWidth="1"/>
    <col min="3330" max="3330" width="6.6640625" customWidth="1"/>
    <col min="3331" max="3331" width="1.6640625" customWidth="1"/>
    <col min="3332" max="3333" width="6.6640625" customWidth="1"/>
    <col min="3334" max="3334" width="1.6640625" customWidth="1"/>
    <col min="3335" max="3336" width="6.6640625" customWidth="1"/>
    <col min="3337" max="3337" width="1.6640625" customWidth="1"/>
    <col min="3338" max="3339" width="6.6640625" customWidth="1"/>
    <col min="3340" max="3340" width="1.6640625" customWidth="1"/>
    <col min="3341" max="3342" width="6.6640625" customWidth="1"/>
    <col min="3343" max="3343" width="1.6640625" customWidth="1"/>
    <col min="3344" max="3344" width="6.6640625" customWidth="1"/>
    <col min="3345" max="3345" width="4.6640625" customWidth="1"/>
    <col min="3346" max="3346" width="1.6640625" customWidth="1"/>
    <col min="3347" max="3347" width="4.6640625" customWidth="1"/>
    <col min="3348" max="3349" width="6.6640625" customWidth="1"/>
    <col min="3350" max="3362" width="0" hidden="1" customWidth="1"/>
    <col min="3585" max="3585" width="0.88671875" customWidth="1"/>
    <col min="3586" max="3586" width="6.6640625" customWidth="1"/>
    <col min="3587" max="3587" width="1.6640625" customWidth="1"/>
    <col min="3588" max="3589" width="6.6640625" customWidth="1"/>
    <col min="3590" max="3590" width="1.6640625" customWidth="1"/>
    <col min="3591" max="3592" width="6.6640625" customWidth="1"/>
    <col min="3593" max="3593" width="1.6640625" customWidth="1"/>
    <col min="3594" max="3595" width="6.6640625" customWidth="1"/>
    <col min="3596" max="3596" width="1.6640625" customWidth="1"/>
    <col min="3597" max="3598" width="6.6640625" customWidth="1"/>
    <col min="3599" max="3599" width="1.6640625" customWidth="1"/>
    <col min="3600" max="3600" width="6.6640625" customWidth="1"/>
    <col min="3601" max="3601" width="4.6640625" customWidth="1"/>
    <col min="3602" max="3602" width="1.6640625" customWidth="1"/>
    <col min="3603" max="3603" width="4.6640625" customWidth="1"/>
    <col min="3604" max="3605" width="6.6640625" customWidth="1"/>
    <col min="3606" max="3618" width="0" hidden="1" customWidth="1"/>
    <col min="3841" max="3841" width="0.88671875" customWidth="1"/>
    <col min="3842" max="3842" width="6.6640625" customWidth="1"/>
    <col min="3843" max="3843" width="1.6640625" customWidth="1"/>
    <col min="3844" max="3845" width="6.6640625" customWidth="1"/>
    <col min="3846" max="3846" width="1.6640625" customWidth="1"/>
    <col min="3847" max="3848" width="6.6640625" customWidth="1"/>
    <col min="3849" max="3849" width="1.6640625" customWidth="1"/>
    <col min="3850" max="3851" width="6.6640625" customWidth="1"/>
    <col min="3852" max="3852" width="1.6640625" customWidth="1"/>
    <col min="3853" max="3854" width="6.6640625" customWidth="1"/>
    <col min="3855" max="3855" width="1.6640625" customWidth="1"/>
    <col min="3856" max="3856" width="6.6640625" customWidth="1"/>
    <col min="3857" max="3857" width="4.6640625" customWidth="1"/>
    <col min="3858" max="3858" width="1.6640625" customWidth="1"/>
    <col min="3859" max="3859" width="4.6640625" customWidth="1"/>
    <col min="3860" max="3861" width="6.6640625" customWidth="1"/>
    <col min="3862" max="3874" width="0" hidden="1" customWidth="1"/>
    <col min="4097" max="4097" width="0.88671875" customWidth="1"/>
    <col min="4098" max="4098" width="6.6640625" customWidth="1"/>
    <col min="4099" max="4099" width="1.6640625" customWidth="1"/>
    <col min="4100" max="4101" width="6.6640625" customWidth="1"/>
    <col min="4102" max="4102" width="1.6640625" customWidth="1"/>
    <col min="4103" max="4104" width="6.6640625" customWidth="1"/>
    <col min="4105" max="4105" width="1.6640625" customWidth="1"/>
    <col min="4106" max="4107" width="6.6640625" customWidth="1"/>
    <col min="4108" max="4108" width="1.6640625" customWidth="1"/>
    <col min="4109" max="4110" width="6.6640625" customWidth="1"/>
    <col min="4111" max="4111" width="1.6640625" customWidth="1"/>
    <col min="4112" max="4112" width="6.6640625" customWidth="1"/>
    <col min="4113" max="4113" width="4.6640625" customWidth="1"/>
    <col min="4114" max="4114" width="1.6640625" customWidth="1"/>
    <col min="4115" max="4115" width="4.6640625" customWidth="1"/>
    <col min="4116" max="4117" width="6.6640625" customWidth="1"/>
    <col min="4118" max="4130" width="0" hidden="1" customWidth="1"/>
    <col min="4353" max="4353" width="0.88671875" customWidth="1"/>
    <col min="4354" max="4354" width="6.6640625" customWidth="1"/>
    <col min="4355" max="4355" width="1.6640625" customWidth="1"/>
    <col min="4356" max="4357" width="6.6640625" customWidth="1"/>
    <col min="4358" max="4358" width="1.6640625" customWidth="1"/>
    <col min="4359" max="4360" width="6.6640625" customWidth="1"/>
    <col min="4361" max="4361" width="1.6640625" customWidth="1"/>
    <col min="4362" max="4363" width="6.6640625" customWidth="1"/>
    <col min="4364" max="4364" width="1.6640625" customWidth="1"/>
    <col min="4365" max="4366" width="6.6640625" customWidth="1"/>
    <col min="4367" max="4367" width="1.6640625" customWidth="1"/>
    <col min="4368" max="4368" width="6.6640625" customWidth="1"/>
    <col min="4369" max="4369" width="4.6640625" customWidth="1"/>
    <col min="4370" max="4370" width="1.6640625" customWidth="1"/>
    <col min="4371" max="4371" width="4.6640625" customWidth="1"/>
    <col min="4372" max="4373" width="6.6640625" customWidth="1"/>
    <col min="4374" max="4386" width="0" hidden="1" customWidth="1"/>
    <col min="4609" max="4609" width="0.88671875" customWidth="1"/>
    <col min="4610" max="4610" width="6.6640625" customWidth="1"/>
    <col min="4611" max="4611" width="1.6640625" customWidth="1"/>
    <col min="4612" max="4613" width="6.6640625" customWidth="1"/>
    <col min="4614" max="4614" width="1.6640625" customWidth="1"/>
    <col min="4615" max="4616" width="6.6640625" customWidth="1"/>
    <col min="4617" max="4617" width="1.6640625" customWidth="1"/>
    <col min="4618" max="4619" width="6.6640625" customWidth="1"/>
    <col min="4620" max="4620" width="1.6640625" customWidth="1"/>
    <col min="4621" max="4622" width="6.6640625" customWidth="1"/>
    <col min="4623" max="4623" width="1.6640625" customWidth="1"/>
    <col min="4624" max="4624" width="6.6640625" customWidth="1"/>
    <col min="4625" max="4625" width="4.6640625" customWidth="1"/>
    <col min="4626" max="4626" width="1.6640625" customWidth="1"/>
    <col min="4627" max="4627" width="4.6640625" customWidth="1"/>
    <col min="4628" max="4629" width="6.6640625" customWidth="1"/>
    <col min="4630" max="4642" width="0" hidden="1" customWidth="1"/>
    <col min="4865" max="4865" width="0.88671875" customWidth="1"/>
    <col min="4866" max="4866" width="6.6640625" customWidth="1"/>
    <col min="4867" max="4867" width="1.6640625" customWidth="1"/>
    <col min="4868" max="4869" width="6.6640625" customWidth="1"/>
    <col min="4870" max="4870" width="1.6640625" customWidth="1"/>
    <col min="4871" max="4872" width="6.6640625" customWidth="1"/>
    <col min="4873" max="4873" width="1.6640625" customWidth="1"/>
    <col min="4874" max="4875" width="6.6640625" customWidth="1"/>
    <col min="4876" max="4876" width="1.6640625" customWidth="1"/>
    <col min="4877" max="4878" width="6.6640625" customWidth="1"/>
    <col min="4879" max="4879" width="1.6640625" customWidth="1"/>
    <col min="4880" max="4880" width="6.6640625" customWidth="1"/>
    <col min="4881" max="4881" width="4.6640625" customWidth="1"/>
    <col min="4882" max="4882" width="1.6640625" customWidth="1"/>
    <col min="4883" max="4883" width="4.6640625" customWidth="1"/>
    <col min="4884" max="4885" width="6.6640625" customWidth="1"/>
    <col min="4886" max="4898" width="0" hidden="1" customWidth="1"/>
    <col min="5121" max="5121" width="0.88671875" customWidth="1"/>
    <col min="5122" max="5122" width="6.6640625" customWidth="1"/>
    <col min="5123" max="5123" width="1.6640625" customWidth="1"/>
    <col min="5124" max="5125" width="6.6640625" customWidth="1"/>
    <col min="5126" max="5126" width="1.6640625" customWidth="1"/>
    <col min="5127" max="5128" width="6.6640625" customWidth="1"/>
    <col min="5129" max="5129" width="1.6640625" customWidth="1"/>
    <col min="5130" max="5131" width="6.6640625" customWidth="1"/>
    <col min="5132" max="5132" width="1.6640625" customWidth="1"/>
    <col min="5133" max="5134" width="6.6640625" customWidth="1"/>
    <col min="5135" max="5135" width="1.6640625" customWidth="1"/>
    <col min="5136" max="5136" width="6.6640625" customWidth="1"/>
    <col min="5137" max="5137" width="4.6640625" customWidth="1"/>
    <col min="5138" max="5138" width="1.6640625" customWidth="1"/>
    <col min="5139" max="5139" width="4.6640625" customWidth="1"/>
    <col min="5140" max="5141" width="6.6640625" customWidth="1"/>
    <col min="5142" max="5154" width="0" hidden="1" customWidth="1"/>
    <col min="5377" max="5377" width="0.88671875" customWidth="1"/>
    <col min="5378" max="5378" width="6.6640625" customWidth="1"/>
    <col min="5379" max="5379" width="1.6640625" customWidth="1"/>
    <col min="5380" max="5381" width="6.6640625" customWidth="1"/>
    <col min="5382" max="5382" width="1.6640625" customWidth="1"/>
    <col min="5383" max="5384" width="6.6640625" customWidth="1"/>
    <col min="5385" max="5385" width="1.6640625" customWidth="1"/>
    <col min="5386" max="5387" width="6.6640625" customWidth="1"/>
    <col min="5388" max="5388" width="1.6640625" customWidth="1"/>
    <col min="5389" max="5390" width="6.6640625" customWidth="1"/>
    <col min="5391" max="5391" width="1.6640625" customWidth="1"/>
    <col min="5392" max="5392" width="6.6640625" customWidth="1"/>
    <col min="5393" max="5393" width="4.6640625" customWidth="1"/>
    <col min="5394" max="5394" width="1.6640625" customWidth="1"/>
    <col min="5395" max="5395" width="4.6640625" customWidth="1"/>
    <col min="5396" max="5397" width="6.6640625" customWidth="1"/>
    <col min="5398" max="5410" width="0" hidden="1" customWidth="1"/>
    <col min="5633" max="5633" width="0.88671875" customWidth="1"/>
    <col min="5634" max="5634" width="6.6640625" customWidth="1"/>
    <col min="5635" max="5635" width="1.6640625" customWidth="1"/>
    <col min="5636" max="5637" width="6.6640625" customWidth="1"/>
    <col min="5638" max="5638" width="1.6640625" customWidth="1"/>
    <col min="5639" max="5640" width="6.6640625" customWidth="1"/>
    <col min="5641" max="5641" width="1.6640625" customWidth="1"/>
    <col min="5642" max="5643" width="6.6640625" customWidth="1"/>
    <col min="5644" max="5644" width="1.6640625" customWidth="1"/>
    <col min="5645" max="5646" width="6.6640625" customWidth="1"/>
    <col min="5647" max="5647" width="1.6640625" customWidth="1"/>
    <col min="5648" max="5648" width="6.6640625" customWidth="1"/>
    <col min="5649" max="5649" width="4.6640625" customWidth="1"/>
    <col min="5650" max="5650" width="1.6640625" customWidth="1"/>
    <col min="5651" max="5651" width="4.6640625" customWidth="1"/>
    <col min="5652" max="5653" width="6.6640625" customWidth="1"/>
    <col min="5654" max="5666" width="0" hidden="1" customWidth="1"/>
    <col min="5889" max="5889" width="0.88671875" customWidth="1"/>
    <col min="5890" max="5890" width="6.6640625" customWidth="1"/>
    <col min="5891" max="5891" width="1.6640625" customWidth="1"/>
    <col min="5892" max="5893" width="6.6640625" customWidth="1"/>
    <col min="5894" max="5894" width="1.6640625" customWidth="1"/>
    <col min="5895" max="5896" width="6.6640625" customWidth="1"/>
    <col min="5897" max="5897" width="1.6640625" customWidth="1"/>
    <col min="5898" max="5899" width="6.6640625" customWidth="1"/>
    <col min="5900" max="5900" width="1.6640625" customWidth="1"/>
    <col min="5901" max="5902" width="6.6640625" customWidth="1"/>
    <col min="5903" max="5903" width="1.6640625" customWidth="1"/>
    <col min="5904" max="5904" width="6.6640625" customWidth="1"/>
    <col min="5905" max="5905" width="4.6640625" customWidth="1"/>
    <col min="5906" max="5906" width="1.6640625" customWidth="1"/>
    <col min="5907" max="5907" width="4.6640625" customWidth="1"/>
    <col min="5908" max="5909" width="6.6640625" customWidth="1"/>
    <col min="5910" max="5922" width="0" hidden="1" customWidth="1"/>
    <col min="6145" max="6145" width="0.88671875" customWidth="1"/>
    <col min="6146" max="6146" width="6.6640625" customWidth="1"/>
    <col min="6147" max="6147" width="1.6640625" customWidth="1"/>
    <col min="6148" max="6149" width="6.6640625" customWidth="1"/>
    <col min="6150" max="6150" width="1.6640625" customWidth="1"/>
    <col min="6151" max="6152" width="6.6640625" customWidth="1"/>
    <col min="6153" max="6153" width="1.6640625" customWidth="1"/>
    <col min="6154" max="6155" width="6.6640625" customWidth="1"/>
    <col min="6156" max="6156" width="1.6640625" customWidth="1"/>
    <col min="6157" max="6158" width="6.6640625" customWidth="1"/>
    <col min="6159" max="6159" width="1.6640625" customWidth="1"/>
    <col min="6160" max="6160" width="6.6640625" customWidth="1"/>
    <col min="6161" max="6161" width="4.6640625" customWidth="1"/>
    <col min="6162" max="6162" width="1.6640625" customWidth="1"/>
    <col min="6163" max="6163" width="4.6640625" customWidth="1"/>
    <col min="6164" max="6165" width="6.6640625" customWidth="1"/>
    <col min="6166" max="6178" width="0" hidden="1" customWidth="1"/>
    <col min="6401" max="6401" width="0.88671875" customWidth="1"/>
    <col min="6402" max="6402" width="6.6640625" customWidth="1"/>
    <col min="6403" max="6403" width="1.6640625" customWidth="1"/>
    <col min="6404" max="6405" width="6.6640625" customWidth="1"/>
    <col min="6406" max="6406" width="1.6640625" customWidth="1"/>
    <col min="6407" max="6408" width="6.6640625" customWidth="1"/>
    <col min="6409" max="6409" width="1.6640625" customWidth="1"/>
    <col min="6410" max="6411" width="6.6640625" customWidth="1"/>
    <col min="6412" max="6412" width="1.6640625" customWidth="1"/>
    <col min="6413" max="6414" width="6.6640625" customWidth="1"/>
    <col min="6415" max="6415" width="1.6640625" customWidth="1"/>
    <col min="6416" max="6416" width="6.6640625" customWidth="1"/>
    <col min="6417" max="6417" width="4.6640625" customWidth="1"/>
    <col min="6418" max="6418" width="1.6640625" customWidth="1"/>
    <col min="6419" max="6419" width="4.6640625" customWidth="1"/>
    <col min="6420" max="6421" width="6.6640625" customWidth="1"/>
    <col min="6422" max="6434" width="0" hidden="1" customWidth="1"/>
    <col min="6657" max="6657" width="0.88671875" customWidth="1"/>
    <col min="6658" max="6658" width="6.6640625" customWidth="1"/>
    <col min="6659" max="6659" width="1.6640625" customWidth="1"/>
    <col min="6660" max="6661" width="6.6640625" customWidth="1"/>
    <col min="6662" max="6662" width="1.6640625" customWidth="1"/>
    <col min="6663" max="6664" width="6.6640625" customWidth="1"/>
    <col min="6665" max="6665" width="1.6640625" customWidth="1"/>
    <col min="6666" max="6667" width="6.6640625" customWidth="1"/>
    <col min="6668" max="6668" width="1.6640625" customWidth="1"/>
    <col min="6669" max="6670" width="6.6640625" customWidth="1"/>
    <col min="6671" max="6671" width="1.6640625" customWidth="1"/>
    <col min="6672" max="6672" width="6.6640625" customWidth="1"/>
    <col min="6673" max="6673" width="4.6640625" customWidth="1"/>
    <col min="6674" max="6674" width="1.6640625" customWidth="1"/>
    <col min="6675" max="6675" width="4.6640625" customWidth="1"/>
    <col min="6676" max="6677" width="6.6640625" customWidth="1"/>
    <col min="6678" max="6690" width="0" hidden="1" customWidth="1"/>
    <col min="6913" max="6913" width="0.88671875" customWidth="1"/>
    <col min="6914" max="6914" width="6.6640625" customWidth="1"/>
    <col min="6915" max="6915" width="1.6640625" customWidth="1"/>
    <col min="6916" max="6917" width="6.6640625" customWidth="1"/>
    <col min="6918" max="6918" width="1.6640625" customWidth="1"/>
    <col min="6919" max="6920" width="6.6640625" customWidth="1"/>
    <col min="6921" max="6921" width="1.6640625" customWidth="1"/>
    <col min="6922" max="6923" width="6.6640625" customWidth="1"/>
    <col min="6924" max="6924" width="1.6640625" customWidth="1"/>
    <col min="6925" max="6926" width="6.6640625" customWidth="1"/>
    <col min="6927" max="6927" width="1.6640625" customWidth="1"/>
    <col min="6928" max="6928" width="6.6640625" customWidth="1"/>
    <col min="6929" max="6929" width="4.6640625" customWidth="1"/>
    <col min="6930" max="6930" width="1.6640625" customWidth="1"/>
    <col min="6931" max="6931" width="4.6640625" customWidth="1"/>
    <col min="6932" max="6933" width="6.6640625" customWidth="1"/>
    <col min="6934" max="6946" width="0" hidden="1" customWidth="1"/>
    <col min="7169" max="7169" width="0.88671875" customWidth="1"/>
    <col min="7170" max="7170" width="6.6640625" customWidth="1"/>
    <col min="7171" max="7171" width="1.6640625" customWidth="1"/>
    <col min="7172" max="7173" width="6.6640625" customWidth="1"/>
    <col min="7174" max="7174" width="1.6640625" customWidth="1"/>
    <col min="7175" max="7176" width="6.6640625" customWidth="1"/>
    <col min="7177" max="7177" width="1.6640625" customWidth="1"/>
    <col min="7178" max="7179" width="6.6640625" customWidth="1"/>
    <col min="7180" max="7180" width="1.6640625" customWidth="1"/>
    <col min="7181" max="7182" width="6.6640625" customWidth="1"/>
    <col min="7183" max="7183" width="1.6640625" customWidth="1"/>
    <col min="7184" max="7184" width="6.6640625" customWidth="1"/>
    <col min="7185" max="7185" width="4.6640625" customWidth="1"/>
    <col min="7186" max="7186" width="1.6640625" customWidth="1"/>
    <col min="7187" max="7187" width="4.6640625" customWidth="1"/>
    <col min="7188" max="7189" width="6.6640625" customWidth="1"/>
    <col min="7190" max="7202" width="0" hidden="1" customWidth="1"/>
    <col min="7425" max="7425" width="0.88671875" customWidth="1"/>
    <col min="7426" max="7426" width="6.6640625" customWidth="1"/>
    <col min="7427" max="7427" width="1.6640625" customWidth="1"/>
    <col min="7428" max="7429" width="6.6640625" customWidth="1"/>
    <col min="7430" max="7430" width="1.6640625" customWidth="1"/>
    <col min="7431" max="7432" width="6.6640625" customWidth="1"/>
    <col min="7433" max="7433" width="1.6640625" customWidth="1"/>
    <col min="7434" max="7435" width="6.6640625" customWidth="1"/>
    <col min="7436" max="7436" width="1.6640625" customWidth="1"/>
    <col min="7437" max="7438" width="6.6640625" customWidth="1"/>
    <col min="7439" max="7439" width="1.6640625" customWidth="1"/>
    <col min="7440" max="7440" width="6.6640625" customWidth="1"/>
    <col min="7441" max="7441" width="4.6640625" customWidth="1"/>
    <col min="7442" max="7442" width="1.6640625" customWidth="1"/>
    <col min="7443" max="7443" width="4.6640625" customWidth="1"/>
    <col min="7444" max="7445" width="6.6640625" customWidth="1"/>
    <col min="7446" max="7458" width="0" hidden="1" customWidth="1"/>
    <col min="7681" max="7681" width="0.88671875" customWidth="1"/>
    <col min="7682" max="7682" width="6.6640625" customWidth="1"/>
    <col min="7683" max="7683" width="1.6640625" customWidth="1"/>
    <col min="7684" max="7685" width="6.6640625" customWidth="1"/>
    <col min="7686" max="7686" width="1.6640625" customWidth="1"/>
    <col min="7687" max="7688" width="6.6640625" customWidth="1"/>
    <col min="7689" max="7689" width="1.6640625" customWidth="1"/>
    <col min="7690" max="7691" width="6.6640625" customWidth="1"/>
    <col min="7692" max="7692" width="1.6640625" customWidth="1"/>
    <col min="7693" max="7694" width="6.6640625" customWidth="1"/>
    <col min="7695" max="7695" width="1.6640625" customWidth="1"/>
    <col min="7696" max="7696" width="6.6640625" customWidth="1"/>
    <col min="7697" max="7697" width="4.6640625" customWidth="1"/>
    <col min="7698" max="7698" width="1.6640625" customWidth="1"/>
    <col min="7699" max="7699" width="4.6640625" customWidth="1"/>
    <col min="7700" max="7701" width="6.6640625" customWidth="1"/>
    <col min="7702" max="7714" width="0" hidden="1" customWidth="1"/>
    <col min="7937" max="7937" width="0.88671875" customWidth="1"/>
    <col min="7938" max="7938" width="6.6640625" customWidth="1"/>
    <col min="7939" max="7939" width="1.6640625" customWidth="1"/>
    <col min="7940" max="7941" width="6.6640625" customWidth="1"/>
    <col min="7942" max="7942" width="1.6640625" customWidth="1"/>
    <col min="7943" max="7944" width="6.6640625" customWidth="1"/>
    <col min="7945" max="7945" width="1.6640625" customWidth="1"/>
    <col min="7946" max="7947" width="6.6640625" customWidth="1"/>
    <col min="7948" max="7948" width="1.6640625" customWidth="1"/>
    <col min="7949" max="7950" width="6.6640625" customWidth="1"/>
    <col min="7951" max="7951" width="1.6640625" customWidth="1"/>
    <col min="7952" max="7952" width="6.6640625" customWidth="1"/>
    <col min="7953" max="7953" width="4.6640625" customWidth="1"/>
    <col min="7954" max="7954" width="1.6640625" customWidth="1"/>
    <col min="7955" max="7955" width="4.6640625" customWidth="1"/>
    <col min="7956" max="7957" width="6.6640625" customWidth="1"/>
    <col min="7958" max="7970" width="0" hidden="1" customWidth="1"/>
    <col min="8193" max="8193" width="0.88671875" customWidth="1"/>
    <col min="8194" max="8194" width="6.6640625" customWidth="1"/>
    <col min="8195" max="8195" width="1.6640625" customWidth="1"/>
    <col min="8196" max="8197" width="6.6640625" customWidth="1"/>
    <col min="8198" max="8198" width="1.6640625" customWidth="1"/>
    <col min="8199" max="8200" width="6.6640625" customWidth="1"/>
    <col min="8201" max="8201" width="1.6640625" customWidth="1"/>
    <col min="8202" max="8203" width="6.6640625" customWidth="1"/>
    <col min="8204" max="8204" width="1.6640625" customWidth="1"/>
    <col min="8205" max="8206" width="6.6640625" customWidth="1"/>
    <col min="8207" max="8207" width="1.6640625" customWidth="1"/>
    <col min="8208" max="8208" width="6.6640625" customWidth="1"/>
    <col min="8209" max="8209" width="4.6640625" customWidth="1"/>
    <col min="8210" max="8210" width="1.6640625" customWidth="1"/>
    <col min="8211" max="8211" width="4.6640625" customWidth="1"/>
    <col min="8212" max="8213" width="6.6640625" customWidth="1"/>
    <col min="8214" max="8226" width="0" hidden="1" customWidth="1"/>
    <col min="8449" max="8449" width="0.88671875" customWidth="1"/>
    <col min="8450" max="8450" width="6.6640625" customWidth="1"/>
    <col min="8451" max="8451" width="1.6640625" customWidth="1"/>
    <col min="8452" max="8453" width="6.6640625" customWidth="1"/>
    <col min="8454" max="8454" width="1.6640625" customWidth="1"/>
    <col min="8455" max="8456" width="6.6640625" customWidth="1"/>
    <col min="8457" max="8457" width="1.6640625" customWidth="1"/>
    <col min="8458" max="8459" width="6.6640625" customWidth="1"/>
    <col min="8460" max="8460" width="1.6640625" customWidth="1"/>
    <col min="8461" max="8462" width="6.6640625" customWidth="1"/>
    <col min="8463" max="8463" width="1.6640625" customWidth="1"/>
    <col min="8464" max="8464" width="6.6640625" customWidth="1"/>
    <col min="8465" max="8465" width="4.6640625" customWidth="1"/>
    <col min="8466" max="8466" width="1.6640625" customWidth="1"/>
    <col min="8467" max="8467" width="4.6640625" customWidth="1"/>
    <col min="8468" max="8469" width="6.6640625" customWidth="1"/>
    <col min="8470" max="8482" width="0" hidden="1" customWidth="1"/>
    <col min="8705" max="8705" width="0.88671875" customWidth="1"/>
    <col min="8706" max="8706" width="6.6640625" customWidth="1"/>
    <col min="8707" max="8707" width="1.6640625" customWidth="1"/>
    <col min="8708" max="8709" width="6.6640625" customWidth="1"/>
    <col min="8710" max="8710" width="1.6640625" customWidth="1"/>
    <col min="8711" max="8712" width="6.6640625" customWidth="1"/>
    <col min="8713" max="8713" width="1.6640625" customWidth="1"/>
    <col min="8714" max="8715" width="6.6640625" customWidth="1"/>
    <col min="8716" max="8716" width="1.6640625" customWidth="1"/>
    <col min="8717" max="8718" width="6.6640625" customWidth="1"/>
    <col min="8719" max="8719" width="1.6640625" customWidth="1"/>
    <col min="8720" max="8720" width="6.6640625" customWidth="1"/>
    <col min="8721" max="8721" width="4.6640625" customWidth="1"/>
    <col min="8722" max="8722" width="1.6640625" customWidth="1"/>
    <col min="8723" max="8723" width="4.6640625" customWidth="1"/>
    <col min="8724" max="8725" width="6.6640625" customWidth="1"/>
    <col min="8726" max="8738" width="0" hidden="1" customWidth="1"/>
    <col min="8961" max="8961" width="0.88671875" customWidth="1"/>
    <col min="8962" max="8962" width="6.6640625" customWidth="1"/>
    <col min="8963" max="8963" width="1.6640625" customWidth="1"/>
    <col min="8964" max="8965" width="6.6640625" customWidth="1"/>
    <col min="8966" max="8966" width="1.6640625" customWidth="1"/>
    <col min="8967" max="8968" width="6.6640625" customWidth="1"/>
    <col min="8969" max="8969" width="1.6640625" customWidth="1"/>
    <col min="8970" max="8971" width="6.6640625" customWidth="1"/>
    <col min="8972" max="8972" width="1.6640625" customWidth="1"/>
    <col min="8973" max="8974" width="6.6640625" customWidth="1"/>
    <col min="8975" max="8975" width="1.6640625" customWidth="1"/>
    <col min="8976" max="8976" width="6.6640625" customWidth="1"/>
    <col min="8977" max="8977" width="4.6640625" customWidth="1"/>
    <col min="8978" max="8978" width="1.6640625" customWidth="1"/>
    <col min="8979" max="8979" width="4.6640625" customWidth="1"/>
    <col min="8980" max="8981" width="6.6640625" customWidth="1"/>
    <col min="8982" max="8994" width="0" hidden="1" customWidth="1"/>
    <col min="9217" max="9217" width="0.88671875" customWidth="1"/>
    <col min="9218" max="9218" width="6.6640625" customWidth="1"/>
    <col min="9219" max="9219" width="1.6640625" customWidth="1"/>
    <col min="9220" max="9221" width="6.6640625" customWidth="1"/>
    <col min="9222" max="9222" width="1.6640625" customWidth="1"/>
    <col min="9223" max="9224" width="6.6640625" customWidth="1"/>
    <col min="9225" max="9225" width="1.6640625" customWidth="1"/>
    <col min="9226" max="9227" width="6.6640625" customWidth="1"/>
    <col min="9228" max="9228" width="1.6640625" customWidth="1"/>
    <col min="9229" max="9230" width="6.6640625" customWidth="1"/>
    <col min="9231" max="9231" width="1.6640625" customWidth="1"/>
    <col min="9232" max="9232" width="6.6640625" customWidth="1"/>
    <col min="9233" max="9233" width="4.6640625" customWidth="1"/>
    <col min="9234" max="9234" width="1.6640625" customWidth="1"/>
    <col min="9235" max="9235" width="4.6640625" customWidth="1"/>
    <col min="9236" max="9237" width="6.6640625" customWidth="1"/>
    <col min="9238" max="9250" width="0" hidden="1" customWidth="1"/>
    <col min="9473" max="9473" width="0.88671875" customWidth="1"/>
    <col min="9474" max="9474" width="6.6640625" customWidth="1"/>
    <col min="9475" max="9475" width="1.6640625" customWidth="1"/>
    <col min="9476" max="9477" width="6.6640625" customWidth="1"/>
    <col min="9478" max="9478" width="1.6640625" customWidth="1"/>
    <col min="9479" max="9480" width="6.6640625" customWidth="1"/>
    <col min="9481" max="9481" width="1.6640625" customWidth="1"/>
    <col min="9482" max="9483" width="6.6640625" customWidth="1"/>
    <col min="9484" max="9484" width="1.6640625" customWidth="1"/>
    <col min="9485" max="9486" width="6.6640625" customWidth="1"/>
    <col min="9487" max="9487" width="1.6640625" customWidth="1"/>
    <col min="9488" max="9488" width="6.6640625" customWidth="1"/>
    <col min="9489" max="9489" width="4.6640625" customWidth="1"/>
    <col min="9490" max="9490" width="1.6640625" customWidth="1"/>
    <col min="9491" max="9491" width="4.6640625" customWidth="1"/>
    <col min="9492" max="9493" width="6.6640625" customWidth="1"/>
    <col min="9494" max="9506" width="0" hidden="1" customWidth="1"/>
    <col min="9729" max="9729" width="0.88671875" customWidth="1"/>
    <col min="9730" max="9730" width="6.6640625" customWidth="1"/>
    <col min="9731" max="9731" width="1.6640625" customWidth="1"/>
    <col min="9732" max="9733" width="6.6640625" customWidth="1"/>
    <col min="9734" max="9734" width="1.6640625" customWidth="1"/>
    <col min="9735" max="9736" width="6.6640625" customWidth="1"/>
    <col min="9737" max="9737" width="1.6640625" customWidth="1"/>
    <col min="9738" max="9739" width="6.6640625" customWidth="1"/>
    <col min="9740" max="9740" width="1.6640625" customWidth="1"/>
    <col min="9741" max="9742" width="6.6640625" customWidth="1"/>
    <col min="9743" max="9743" width="1.6640625" customWidth="1"/>
    <col min="9744" max="9744" width="6.6640625" customWidth="1"/>
    <col min="9745" max="9745" width="4.6640625" customWidth="1"/>
    <col min="9746" max="9746" width="1.6640625" customWidth="1"/>
    <col min="9747" max="9747" width="4.6640625" customWidth="1"/>
    <col min="9748" max="9749" width="6.6640625" customWidth="1"/>
    <col min="9750" max="9762" width="0" hidden="1" customWidth="1"/>
    <col min="9985" max="9985" width="0.88671875" customWidth="1"/>
    <col min="9986" max="9986" width="6.6640625" customWidth="1"/>
    <col min="9987" max="9987" width="1.6640625" customWidth="1"/>
    <col min="9988" max="9989" width="6.6640625" customWidth="1"/>
    <col min="9990" max="9990" width="1.6640625" customWidth="1"/>
    <col min="9991" max="9992" width="6.6640625" customWidth="1"/>
    <col min="9993" max="9993" width="1.6640625" customWidth="1"/>
    <col min="9994" max="9995" width="6.6640625" customWidth="1"/>
    <col min="9996" max="9996" width="1.6640625" customWidth="1"/>
    <col min="9997" max="9998" width="6.6640625" customWidth="1"/>
    <col min="9999" max="9999" width="1.6640625" customWidth="1"/>
    <col min="10000" max="10000" width="6.6640625" customWidth="1"/>
    <col min="10001" max="10001" width="4.6640625" customWidth="1"/>
    <col min="10002" max="10002" width="1.6640625" customWidth="1"/>
    <col min="10003" max="10003" width="4.6640625" customWidth="1"/>
    <col min="10004" max="10005" width="6.6640625" customWidth="1"/>
    <col min="10006" max="10018" width="0" hidden="1" customWidth="1"/>
    <col min="10241" max="10241" width="0.88671875" customWidth="1"/>
    <col min="10242" max="10242" width="6.6640625" customWidth="1"/>
    <col min="10243" max="10243" width="1.6640625" customWidth="1"/>
    <col min="10244" max="10245" width="6.6640625" customWidth="1"/>
    <col min="10246" max="10246" width="1.6640625" customWidth="1"/>
    <col min="10247" max="10248" width="6.6640625" customWidth="1"/>
    <col min="10249" max="10249" width="1.6640625" customWidth="1"/>
    <col min="10250" max="10251" width="6.6640625" customWidth="1"/>
    <col min="10252" max="10252" width="1.6640625" customWidth="1"/>
    <col min="10253" max="10254" width="6.6640625" customWidth="1"/>
    <col min="10255" max="10255" width="1.6640625" customWidth="1"/>
    <col min="10256" max="10256" width="6.6640625" customWidth="1"/>
    <col min="10257" max="10257" width="4.6640625" customWidth="1"/>
    <col min="10258" max="10258" width="1.6640625" customWidth="1"/>
    <col min="10259" max="10259" width="4.6640625" customWidth="1"/>
    <col min="10260" max="10261" width="6.6640625" customWidth="1"/>
    <col min="10262" max="10274" width="0" hidden="1" customWidth="1"/>
    <col min="10497" max="10497" width="0.88671875" customWidth="1"/>
    <col min="10498" max="10498" width="6.6640625" customWidth="1"/>
    <col min="10499" max="10499" width="1.6640625" customWidth="1"/>
    <col min="10500" max="10501" width="6.6640625" customWidth="1"/>
    <col min="10502" max="10502" width="1.6640625" customWidth="1"/>
    <col min="10503" max="10504" width="6.6640625" customWidth="1"/>
    <col min="10505" max="10505" width="1.6640625" customWidth="1"/>
    <col min="10506" max="10507" width="6.6640625" customWidth="1"/>
    <col min="10508" max="10508" width="1.6640625" customWidth="1"/>
    <col min="10509" max="10510" width="6.6640625" customWidth="1"/>
    <col min="10511" max="10511" width="1.6640625" customWidth="1"/>
    <col min="10512" max="10512" width="6.6640625" customWidth="1"/>
    <col min="10513" max="10513" width="4.6640625" customWidth="1"/>
    <col min="10514" max="10514" width="1.6640625" customWidth="1"/>
    <col min="10515" max="10515" width="4.6640625" customWidth="1"/>
    <col min="10516" max="10517" width="6.6640625" customWidth="1"/>
    <col min="10518" max="10530" width="0" hidden="1" customWidth="1"/>
    <col min="10753" max="10753" width="0.88671875" customWidth="1"/>
    <col min="10754" max="10754" width="6.6640625" customWidth="1"/>
    <col min="10755" max="10755" width="1.6640625" customWidth="1"/>
    <col min="10756" max="10757" width="6.6640625" customWidth="1"/>
    <col min="10758" max="10758" width="1.6640625" customWidth="1"/>
    <col min="10759" max="10760" width="6.6640625" customWidth="1"/>
    <col min="10761" max="10761" width="1.6640625" customWidth="1"/>
    <col min="10762" max="10763" width="6.6640625" customWidth="1"/>
    <col min="10764" max="10764" width="1.6640625" customWidth="1"/>
    <col min="10765" max="10766" width="6.6640625" customWidth="1"/>
    <col min="10767" max="10767" width="1.6640625" customWidth="1"/>
    <col min="10768" max="10768" width="6.6640625" customWidth="1"/>
    <col min="10769" max="10769" width="4.6640625" customWidth="1"/>
    <col min="10770" max="10770" width="1.6640625" customWidth="1"/>
    <col min="10771" max="10771" width="4.6640625" customWidth="1"/>
    <col min="10772" max="10773" width="6.6640625" customWidth="1"/>
    <col min="10774" max="10786" width="0" hidden="1" customWidth="1"/>
    <col min="11009" max="11009" width="0.88671875" customWidth="1"/>
    <col min="11010" max="11010" width="6.6640625" customWidth="1"/>
    <col min="11011" max="11011" width="1.6640625" customWidth="1"/>
    <col min="11012" max="11013" width="6.6640625" customWidth="1"/>
    <col min="11014" max="11014" width="1.6640625" customWidth="1"/>
    <col min="11015" max="11016" width="6.6640625" customWidth="1"/>
    <col min="11017" max="11017" width="1.6640625" customWidth="1"/>
    <col min="11018" max="11019" width="6.6640625" customWidth="1"/>
    <col min="11020" max="11020" width="1.6640625" customWidth="1"/>
    <col min="11021" max="11022" width="6.6640625" customWidth="1"/>
    <col min="11023" max="11023" width="1.6640625" customWidth="1"/>
    <col min="11024" max="11024" width="6.6640625" customWidth="1"/>
    <col min="11025" max="11025" width="4.6640625" customWidth="1"/>
    <col min="11026" max="11026" width="1.6640625" customWidth="1"/>
    <col min="11027" max="11027" width="4.6640625" customWidth="1"/>
    <col min="11028" max="11029" width="6.6640625" customWidth="1"/>
    <col min="11030" max="11042" width="0" hidden="1" customWidth="1"/>
    <col min="11265" max="11265" width="0.88671875" customWidth="1"/>
    <col min="11266" max="11266" width="6.6640625" customWidth="1"/>
    <col min="11267" max="11267" width="1.6640625" customWidth="1"/>
    <col min="11268" max="11269" width="6.6640625" customWidth="1"/>
    <col min="11270" max="11270" width="1.6640625" customWidth="1"/>
    <col min="11271" max="11272" width="6.6640625" customWidth="1"/>
    <col min="11273" max="11273" width="1.6640625" customWidth="1"/>
    <col min="11274" max="11275" width="6.6640625" customWidth="1"/>
    <col min="11276" max="11276" width="1.6640625" customWidth="1"/>
    <col min="11277" max="11278" width="6.6640625" customWidth="1"/>
    <col min="11279" max="11279" width="1.6640625" customWidth="1"/>
    <col min="11280" max="11280" width="6.6640625" customWidth="1"/>
    <col min="11281" max="11281" width="4.6640625" customWidth="1"/>
    <col min="11282" max="11282" width="1.6640625" customWidth="1"/>
    <col min="11283" max="11283" width="4.6640625" customWidth="1"/>
    <col min="11284" max="11285" width="6.6640625" customWidth="1"/>
    <col min="11286" max="11298" width="0" hidden="1" customWidth="1"/>
    <col min="11521" max="11521" width="0.88671875" customWidth="1"/>
    <col min="11522" max="11522" width="6.6640625" customWidth="1"/>
    <col min="11523" max="11523" width="1.6640625" customWidth="1"/>
    <col min="11524" max="11525" width="6.6640625" customWidth="1"/>
    <col min="11526" max="11526" width="1.6640625" customWidth="1"/>
    <col min="11527" max="11528" width="6.6640625" customWidth="1"/>
    <col min="11529" max="11529" width="1.6640625" customWidth="1"/>
    <col min="11530" max="11531" width="6.6640625" customWidth="1"/>
    <col min="11532" max="11532" width="1.6640625" customWidth="1"/>
    <col min="11533" max="11534" width="6.6640625" customWidth="1"/>
    <col min="11535" max="11535" width="1.6640625" customWidth="1"/>
    <col min="11536" max="11536" width="6.6640625" customWidth="1"/>
    <col min="11537" max="11537" width="4.6640625" customWidth="1"/>
    <col min="11538" max="11538" width="1.6640625" customWidth="1"/>
    <col min="11539" max="11539" width="4.6640625" customWidth="1"/>
    <col min="11540" max="11541" width="6.6640625" customWidth="1"/>
    <col min="11542" max="11554" width="0" hidden="1" customWidth="1"/>
    <col min="11777" max="11777" width="0.88671875" customWidth="1"/>
    <col min="11778" max="11778" width="6.6640625" customWidth="1"/>
    <col min="11779" max="11779" width="1.6640625" customWidth="1"/>
    <col min="11780" max="11781" width="6.6640625" customWidth="1"/>
    <col min="11782" max="11782" width="1.6640625" customWidth="1"/>
    <col min="11783" max="11784" width="6.6640625" customWidth="1"/>
    <col min="11785" max="11785" width="1.6640625" customWidth="1"/>
    <col min="11786" max="11787" width="6.6640625" customWidth="1"/>
    <col min="11788" max="11788" width="1.6640625" customWidth="1"/>
    <col min="11789" max="11790" width="6.6640625" customWidth="1"/>
    <col min="11791" max="11791" width="1.6640625" customWidth="1"/>
    <col min="11792" max="11792" width="6.6640625" customWidth="1"/>
    <col min="11793" max="11793" width="4.6640625" customWidth="1"/>
    <col min="11794" max="11794" width="1.6640625" customWidth="1"/>
    <col min="11795" max="11795" width="4.6640625" customWidth="1"/>
    <col min="11796" max="11797" width="6.6640625" customWidth="1"/>
    <col min="11798" max="11810" width="0" hidden="1" customWidth="1"/>
    <col min="12033" max="12033" width="0.88671875" customWidth="1"/>
    <col min="12034" max="12034" width="6.6640625" customWidth="1"/>
    <col min="12035" max="12035" width="1.6640625" customWidth="1"/>
    <col min="12036" max="12037" width="6.6640625" customWidth="1"/>
    <col min="12038" max="12038" width="1.6640625" customWidth="1"/>
    <col min="12039" max="12040" width="6.6640625" customWidth="1"/>
    <col min="12041" max="12041" width="1.6640625" customWidth="1"/>
    <col min="12042" max="12043" width="6.6640625" customWidth="1"/>
    <col min="12044" max="12044" width="1.6640625" customWidth="1"/>
    <col min="12045" max="12046" width="6.6640625" customWidth="1"/>
    <col min="12047" max="12047" width="1.6640625" customWidth="1"/>
    <col min="12048" max="12048" width="6.6640625" customWidth="1"/>
    <col min="12049" max="12049" width="4.6640625" customWidth="1"/>
    <col min="12050" max="12050" width="1.6640625" customWidth="1"/>
    <col min="12051" max="12051" width="4.6640625" customWidth="1"/>
    <col min="12052" max="12053" width="6.6640625" customWidth="1"/>
    <col min="12054" max="12066" width="0" hidden="1" customWidth="1"/>
    <col min="12289" max="12289" width="0.88671875" customWidth="1"/>
    <col min="12290" max="12290" width="6.6640625" customWidth="1"/>
    <col min="12291" max="12291" width="1.6640625" customWidth="1"/>
    <col min="12292" max="12293" width="6.6640625" customWidth="1"/>
    <col min="12294" max="12294" width="1.6640625" customWidth="1"/>
    <col min="12295" max="12296" width="6.6640625" customWidth="1"/>
    <col min="12297" max="12297" width="1.6640625" customWidth="1"/>
    <col min="12298" max="12299" width="6.6640625" customWidth="1"/>
    <col min="12300" max="12300" width="1.6640625" customWidth="1"/>
    <col min="12301" max="12302" width="6.6640625" customWidth="1"/>
    <col min="12303" max="12303" width="1.6640625" customWidth="1"/>
    <col min="12304" max="12304" width="6.6640625" customWidth="1"/>
    <col min="12305" max="12305" width="4.6640625" customWidth="1"/>
    <col min="12306" max="12306" width="1.6640625" customWidth="1"/>
    <col min="12307" max="12307" width="4.6640625" customWidth="1"/>
    <col min="12308" max="12309" width="6.6640625" customWidth="1"/>
    <col min="12310" max="12322" width="0" hidden="1" customWidth="1"/>
    <col min="12545" max="12545" width="0.88671875" customWidth="1"/>
    <col min="12546" max="12546" width="6.6640625" customWidth="1"/>
    <col min="12547" max="12547" width="1.6640625" customWidth="1"/>
    <col min="12548" max="12549" width="6.6640625" customWidth="1"/>
    <col min="12550" max="12550" width="1.6640625" customWidth="1"/>
    <col min="12551" max="12552" width="6.6640625" customWidth="1"/>
    <col min="12553" max="12553" width="1.6640625" customWidth="1"/>
    <col min="12554" max="12555" width="6.6640625" customWidth="1"/>
    <col min="12556" max="12556" width="1.6640625" customWidth="1"/>
    <col min="12557" max="12558" width="6.6640625" customWidth="1"/>
    <col min="12559" max="12559" width="1.6640625" customWidth="1"/>
    <col min="12560" max="12560" width="6.6640625" customWidth="1"/>
    <col min="12561" max="12561" width="4.6640625" customWidth="1"/>
    <col min="12562" max="12562" width="1.6640625" customWidth="1"/>
    <col min="12563" max="12563" width="4.6640625" customWidth="1"/>
    <col min="12564" max="12565" width="6.6640625" customWidth="1"/>
    <col min="12566" max="12578" width="0" hidden="1" customWidth="1"/>
    <col min="12801" max="12801" width="0.88671875" customWidth="1"/>
    <col min="12802" max="12802" width="6.6640625" customWidth="1"/>
    <col min="12803" max="12803" width="1.6640625" customWidth="1"/>
    <col min="12804" max="12805" width="6.6640625" customWidth="1"/>
    <col min="12806" max="12806" width="1.6640625" customWidth="1"/>
    <col min="12807" max="12808" width="6.6640625" customWidth="1"/>
    <col min="12809" max="12809" width="1.6640625" customWidth="1"/>
    <col min="12810" max="12811" width="6.6640625" customWidth="1"/>
    <col min="12812" max="12812" width="1.6640625" customWidth="1"/>
    <col min="12813" max="12814" width="6.6640625" customWidth="1"/>
    <col min="12815" max="12815" width="1.6640625" customWidth="1"/>
    <col min="12816" max="12816" width="6.6640625" customWidth="1"/>
    <col min="12817" max="12817" width="4.6640625" customWidth="1"/>
    <col min="12818" max="12818" width="1.6640625" customWidth="1"/>
    <col min="12819" max="12819" width="4.6640625" customWidth="1"/>
    <col min="12820" max="12821" width="6.6640625" customWidth="1"/>
    <col min="12822" max="12834" width="0" hidden="1" customWidth="1"/>
    <col min="13057" max="13057" width="0.88671875" customWidth="1"/>
    <col min="13058" max="13058" width="6.6640625" customWidth="1"/>
    <col min="13059" max="13059" width="1.6640625" customWidth="1"/>
    <col min="13060" max="13061" width="6.6640625" customWidth="1"/>
    <col min="13062" max="13062" width="1.6640625" customWidth="1"/>
    <col min="13063" max="13064" width="6.6640625" customWidth="1"/>
    <col min="13065" max="13065" width="1.6640625" customWidth="1"/>
    <col min="13066" max="13067" width="6.6640625" customWidth="1"/>
    <col min="13068" max="13068" width="1.6640625" customWidth="1"/>
    <col min="13069" max="13070" width="6.6640625" customWidth="1"/>
    <col min="13071" max="13071" width="1.6640625" customWidth="1"/>
    <col min="13072" max="13072" width="6.6640625" customWidth="1"/>
    <col min="13073" max="13073" width="4.6640625" customWidth="1"/>
    <col min="13074" max="13074" width="1.6640625" customWidth="1"/>
    <col min="13075" max="13075" width="4.6640625" customWidth="1"/>
    <col min="13076" max="13077" width="6.6640625" customWidth="1"/>
    <col min="13078" max="13090" width="0" hidden="1" customWidth="1"/>
    <col min="13313" max="13313" width="0.88671875" customWidth="1"/>
    <col min="13314" max="13314" width="6.6640625" customWidth="1"/>
    <col min="13315" max="13315" width="1.6640625" customWidth="1"/>
    <col min="13316" max="13317" width="6.6640625" customWidth="1"/>
    <col min="13318" max="13318" width="1.6640625" customWidth="1"/>
    <col min="13319" max="13320" width="6.6640625" customWidth="1"/>
    <col min="13321" max="13321" width="1.6640625" customWidth="1"/>
    <col min="13322" max="13323" width="6.6640625" customWidth="1"/>
    <col min="13324" max="13324" width="1.6640625" customWidth="1"/>
    <col min="13325" max="13326" width="6.6640625" customWidth="1"/>
    <col min="13327" max="13327" width="1.6640625" customWidth="1"/>
    <col min="13328" max="13328" width="6.6640625" customWidth="1"/>
    <col min="13329" max="13329" width="4.6640625" customWidth="1"/>
    <col min="13330" max="13330" width="1.6640625" customWidth="1"/>
    <col min="13331" max="13331" width="4.6640625" customWidth="1"/>
    <col min="13332" max="13333" width="6.6640625" customWidth="1"/>
    <col min="13334" max="13346" width="0" hidden="1" customWidth="1"/>
    <col min="13569" max="13569" width="0.88671875" customWidth="1"/>
    <col min="13570" max="13570" width="6.6640625" customWidth="1"/>
    <col min="13571" max="13571" width="1.6640625" customWidth="1"/>
    <col min="13572" max="13573" width="6.6640625" customWidth="1"/>
    <col min="13574" max="13574" width="1.6640625" customWidth="1"/>
    <col min="13575" max="13576" width="6.6640625" customWidth="1"/>
    <col min="13577" max="13577" width="1.6640625" customWidth="1"/>
    <col min="13578" max="13579" width="6.6640625" customWidth="1"/>
    <col min="13580" max="13580" width="1.6640625" customWidth="1"/>
    <col min="13581" max="13582" width="6.6640625" customWidth="1"/>
    <col min="13583" max="13583" width="1.6640625" customWidth="1"/>
    <col min="13584" max="13584" width="6.6640625" customWidth="1"/>
    <col min="13585" max="13585" width="4.6640625" customWidth="1"/>
    <col min="13586" max="13586" width="1.6640625" customWidth="1"/>
    <col min="13587" max="13587" width="4.6640625" customWidth="1"/>
    <col min="13588" max="13589" width="6.6640625" customWidth="1"/>
    <col min="13590" max="13602" width="0" hidden="1" customWidth="1"/>
    <col min="13825" max="13825" width="0.88671875" customWidth="1"/>
    <col min="13826" max="13826" width="6.6640625" customWidth="1"/>
    <col min="13827" max="13827" width="1.6640625" customWidth="1"/>
    <col min="13828" max="13829" width="6.6640625" customWidth="1"/>
    <col min="13830" max="13830" width="1.6640625" customWidth="1"/>
    <col min="13831" max="13832" width="6.6640625" customWidth="1"/>
    <col min="13833" max="13833" width="1.6640625" customWidth="1"/>
    <col min="13834" max="13835" width="6.6640625" customWidth="1"/>
    <col min="13836" max="13836" width="1.6640625" customWidth="1"/>
    <col min="13837" max="13838" width="6.6640625" customWidth="1"/>
    <col min="13839" max="13839" width="1.6640625" customWidth="1"/>
    <col min="13840" max="13840" width="6.6640625" customWidth="1"/>
    <col min="13841" max="13841" width="4.6640625" customWidth="1"/>
    <col min="13842" max="13842" width="1.6640625" customWidth="1"/>
    <col min="13843" max="13843" width="4.6640625" customWidth="1"/>
    <col min="13844" max="13845" width="6.6640625" customWidth="1"/>
    <col min="13846" max="13858" width="0" hidden="1" customWidth="1"/>
    <col min="14081" max="14081" width="0.88671875" customWidth="1"/>
    <col min="14082" max="14082" width="6.6640625" customWidth="1"/>
    <col min="14083" max="14083" width="1.6640625" customWidth="1"/>
    <col min="14084" max="14085" width="6.6640625" customWidth="1"/>
    <col min="14086" max="14086" width="1.6640625" customWidth="1"/>
    <col min="14087" max="14088" width="6.6640625" customWidth="1"/>
    <col min="14089" max="14089" width="1.6640625" customWidth="1"/>
    <col min="14090" max="14091" width="6.6640625" customWidth="1"/>
    <col min="14092" max="14092" width="1.6640625" customWidth="1"/>
    <col min="14093" max="14094" width="6.6640625" customWidth="1"/>
    <col min="14095" max="14095" width="1.6640625" customWidth="1"/>
    <col min="14096" max="14096" width="6.6640625" customWidth="1"/>
    <col min="14097" max="14097" width="4.6640625" customWidth="1"/>
    <col min="14098" max="14098" width="1.6640625" customWidth="1"/>
    <col min="14099" max="14099" width="4.6640625" customWidth="1"/>
    <col min="14100" max="14101" width="6.6640625" customWidth="1"/>
    <col min="14102" max="14114" width="0" hidden="1" customWidth="1"/>
    <col min="14337" max="14337" width="0.88671875" customWidth="1"/>
    <col min="14338" max="14338" width="6.6640625" customWidth="1"/>
    <col min="14339" max="14339" width="1.6640625" customWidth="1"/>
    <col min="14340" max="14341" width="6.6640625" customWidth="1"/>
    <col min="14342" max="14342" width="1.6640625" customWidth="1"/>
    <col min="14343" max="14344" width="6.6640625" customWidth="1"/>
    <col min="14345" max="14345" width="1.6640625" customWidth="1"/>
    <col min="14346" max="14347" width="6.6640625" customWidth="1"/>
    <col min="14348" max="14348" width="1.6640625" customWidth="1"/>
    <col min="14349" max="14350" width="6.6640625" customWidth="1"/>
    <col min="14351" max="14351" width="1.6640625" customWidth="1"/>
    <col min="14352" max="14352" width="6.6640625" customWidth="1"/>
    <col min="14353" max="14353" width="4.6640625" customWidth="1"/>
    <col min="14354" max="14354" width="1.6640625" customWidth="1"/>
    <col min="14355" max="14355" width="4.6640625" customWidth="1"/>
    <col min="14356" max="14357" width="6.6640625" customWidth="1"/>
    <col min="14358" max="14370" width="0" hidden="1" customWidth="1"/>
    <col min="14593" max="14593" width="0.88671875" customWidth="1"/>
    <col min="14594" max="14594" width="6.6640625" customWidth="1"/>
    <col min="14595" max="14595" width="1.6640625" customWidth="1"/>
    <col min="14596" max="14597" width="6.6640625" customWidth="1"/>
    <col min="14598" max="14598" width="1.6640625" customWidth="1"/>
    <col min="14599" max="14600" width="6.6640625" customWidth="1"/>
    <col min="14601" max="14601" width="1.6640625" customWidth="1"/>
    <col min="14602" max="14603" width="6.6640625" customWidth="1"/>
    <col min="14604" max="14604" width="1.6640625" customWidth="1"/>
    <col min="14605" max="14606" width="6.6640625" customWidth="1"/>
    <col min="14607" max="14607" width="1.6640625" customWidth="1"/>
    <col min="14608" max="14608" width="6.6640625" customWidth="1"/>
    <col min="14609" max="14609" width="4.6640625" customWidth="1"/>
    <col min="14610" max="14610" width="1.6640625" customWidth="1"/>
    <col min="14611" max="14611" width="4.6640625" customWidth="1"/>
    <col min="14612" max="14613" width="6.6640625" customWidth="1"/>
    <col min="14614" max="14626" width="0" hidden="1" customWidth="1"/>
    <col min="14849" max="14849" width="0.88671875" customWidth="1"/>
    <col min="14850" max="14850" width="6.6640625" customWidth="1"/>
    <col min="14851" max="14851" width="1.6640625" customWidth="1"/>
    <col min="14852" max="14853" width="6.6640625" customWidth="1"/>
    <col min="14854" max="14854" width="1.6640625" customWidth="1"/>
    <col min="14855" max="14856" width="6.6640625" customWidth="1"/>
    <col min="14857" max="14857" width="1.6640625" customWidth="1"/>
    <col min="14858" max="14859" width="6.6640625" customWidth="1"/>
    <col min="14860" max="14860" width="1.6640625" customWidth="1"/>
    <col min="14861" max="14862" width="6.6640625" customWidth="1"/>
    <col min="14863" max="14863" width="1.6640625" customWidth="1"/>
    <col min="14864" max="14864" width="6.6640625" customWidth="1"/>
    <col min="14865" max="14865" width="4.6640625" customWidth="1"/>
    <col min="14866" max="14866" width="1.6640625" customWidth="1"/>
    <col min="14867" max="14867" width="4.6640625" customWidth="1"/>
    <col min="14868" max="14869" width="6.6640625" customWidth="1"/>
    <col min="14870" max="14882" width="0" hidden="1" customWidth="1"/>
    <col min="15105" max="15105" width="0.88671875" customWidth="1"/>
    <col min="15106" max="15106" width="6.6640625" customWidth="1"/>
    <col min="15107" max="15107" width="1.6640625" customWidth="1"/>
    <col min="15108" max="15109" width="6.6640625" customWidth="1"/>
    <col min="15110" max="15110" width="1.6640625" customWidth="1"/>
    <col min="15111" max="15112" width="6.6640625" customWidth="1"/>
    <col min="15113" max="15113" width="1.6640625" customWidth="1"/>
    <col min="15114" max="15115" width="6.6640625" customWidth="1"/>
    <col min="15116" max="15116" width="1.6640625" customWidth="1"/>
    <col min="15117" max="15118" width="6.6640625" customWidth="1"/>
    <col min="15119" max="15119" width="1.6640625" customWidth="1"/>
    <col min="15120" max="15120" width="6.6640625" customWidth="1"/>
    <col min="15121" max="15121" width="4.6640625" customWidth="1"/>
    <col min="15122" max="15122" width="1.6640625" customWidth="1"/>
    <col min="15123" max="15123" width="4.6640625" customWidth="1"/>
    <col min="15124" max="15125" width="6.6640625" customWidth="1"/>
    <col min="15126" max="15138" width="0" hidden="1" customWidth="1"/>
    <col min="15361" max="15361" width="0.88671875" customWidth="1"/>
    <col min="15362" max="15362" width="6.6640625" customWidth="1"/>
    <col min="15363" max="15363" width="1.6640625" customWidth="1"/>
    <col min="15364" max="15365" width="6.6640625" customWidth="1"/>
    <col min="15366" max="15366" width="1.6640625" customWidth="1"/>
    <col min="15367" max="15368" width="6.6640625" customWidth="1"/>
    <col min="15369" max="15369" width="1.6640625" customWidth="1"/>
    <col min="15370" max="15371" width="6.6640625" customWidth="1"/>
    <col min="15372" max="15372" width="1.6640625" customWidth="1"/>
    <col min="15373" max="15374" width="6.6640625" customWidth="1"/>
    <col min="15375" max="15375" width="1.6640625" customWidth="1"/>
    <col min="15376" max="15376" width="6.6640625" customWidth="1"/>
    <col min="15377" max="15377" width="4.6640625" customWidth="1"/>
    <col min="15378" max="15378" width="1.6640625" customWidth="1"/>
    <col min="15379" max="15379" width="4.6640625" customWidth="1"/>
    <col min="15380" max="15381" width="6.6640625" customWidth="1"/>
    <col min="15382" max="15394" width="0" hidden="1" customWidth="1"/>
    <col min="15617" max="15617" width="0.88671875" customWidth="1"/>
    <col min="15618" max="15618" width="6.6640625" customWidth="1"/>
    <col min="15619" max="15619" width="1.6640625" customWidth="1"/>
    <col min="15620" max="15621" width="6.6640625" customWidth="1"/>
    <col min="15622" max="15622" width="1.6640625" customWidth="1"/>
    <col min="15623" max="15624" width="6.6640625" customWidth="1"/>
    <col min="15625" max="15625" width="1.6640625" customWidth="1"/>
    <col min="15626" max="15627" width="6.6640625" customWidth="1"/>
    <col min="15628" max="15628" width="1.6640625" customWidth="1"/>
    <col min="15629" max="15630" width="6.6640625" customWidth="1"/>
    <col min="15631" max="15631" width="1.6640625" customWidth="1"/>
    <col min="15632" max="15632" width="6.6640625" customWidth="1"/>
    <col min="15633" max="15633" width="4.6640625" customWidth="1"/>
    <col min="15634" max="15634" width="1.6640625" customWidth="1"/>
    <col min="15635" max="15635" width="4.6640625" customWidth="1"/>
    <col min="15636" max="15637" width="6.6640625" customWidth="1"/>
    <col min="15638" max="15650" width="0" hidden="1" customWidth="1"/>
    <col min="15873" max="15873" width="0.88671875" customWidth="1"/>
    <col min="15874" max="15874" width="6.6640625" customWidth="1"/>
    <col min="15875" max="15875" width="1.6640625" customWidth="1"/>
    <col min="15876" max="15877" width="6.6640625" customWidth="1"/>
    <col min="15878" max="15878" width="1.6640625" customWidth="1"/>
    <col min="15879" max="15880" width="6.6640625" customWidth="1"/>
    <col min="15881" max="15881" width="1.6640625" customWidth="1"/>
    <col min="15882" max="15883" width="6.6640625" customWidth="1"/>
    <col min="15884" max="15884" width="1.6640625" customWidth="1"/>
    <col min="15885" max="15886" width="6.6640625" customWidth="1"/>
    <col min="15887" max="15887" width="1.6640625" customWidth="1"/>
    <col min="15888" max="15888" width="6.6640625" customWidth="1"/>
    <col min="15889" max="15889" width="4.6640625" customWidth="1"/>
    <col min="15890" max="15890" width="1.6640625" customWidth="1"/>
    <col min="15891" max="15891" width="4.6640625" customWidth="1"/>
    <col min="15892" max="15893" width="6.6640625" customWidth="1"/>
    <col min="15894" max="15906" width="0" hidden="1" customWidth="1"/>
    <col min="16129" max="16129" width="0.88671875" customWidth="1"/>
    <col min="16130" max="16130" width="6.6640625" customWidth="1"/>
    <col min="16131" max="16131" width="1.6640625" customWidth="1"/>
    <col min="16132" max="16133" width="6.6640625" customWidth="1"/>
    <col min="16134" max="16134" width="1.6640625" customWidth="1"/>
    <col min="16135" max="16136" width="6.6640625" customWidth="1"/>
    <col min="16137" max="16137" width="1.6640625" customWidth="1"/>
    <col min="16138" max="16139" width="6.6640625" customWidth="1"/>
    <col min="16140" max="16140" width="1.6640625" customWidth="1"/>
    <col min="16141" max="16142" width="6.6640625" customWidth="1"/>
    <col min="16143" max="16143" width="1.6640625" customWidth="1"/>
    <col min="16144" max="16144" width="6.6640625" customWidth="1"/>
    <col min="16145" max="16145" width="4.6640625" customWidth="1"/>
    <col min="16146" max="16146" width="1.6640625" customWidth="1"/>
    <col min="16147" max="16147" width="4.6640625" customWidth="1"/>
    <col min="16148" max="16149" width="6.6640625" customWidth="1"/>
    <col min="16150" max="16162" width="0" hidden="1" customWidth="1"/>
  </cols>
  <sheetData>
    <row r="1" spans="1:34" ht="23.4" x14ac:dyDescent="0.45">
      <c r="D1" s="179" t="s">
        <v>31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34" ht="16.2" thickBot="1" x14ac:dyDescent="0.35"/>
    <row r="3" spans="1:34" s="8" customFormat="1" x14ac:dyDescent="0.3">
      <c r="A3" s="42"/>
      <c r="B3" s="42"/>
      <c r="C3" s="42"/>
      <c r="D3" s="5"/>
      <c r="E3" s="5"/>
      <c r="F3" s="229" t="s">
        <v>0</v>
      </c>
      <c r="G3" s="195"/>
      <c r="H3" s="195"/>
      <c r="I3" s="195"/>
      <c r="J3" s="230"/>
      <c r="K3" s="5"/>
      <c r="L3" s="5"/>
      <c r="M3" s="229" t="s">
        <v>1</v>
      </c>
      <c r="N3" s="195"/>
      <c r="O3" s="195"/>
      <c r="P3" s="230"/>
      <c r="Q3" s="5"/>
      <c r="R3" s="5"/>
      <c r="S3" s="42"/>
      <c r="T3" s="42"/>
      <c r="U3" s="43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</row>
    <row r="4" spans="1:34" s="8" customFormat="1" x14ac:dyDescent="0.3">
      <c r="A4" s="42"/>
      <c r="B4" s="42"/>
      <c r="C4" s="42"/>
      <c r="D4" s="5"/>
      <c r="E4" s="5"/>
      <c r="F4" s="223">
        <v>1</v>
      </c>
      <c r="G4" s="224"/>
      <c r="H4" s="225" t="s">
        <v>76</v>
      </c>
      <c r="I4" s="225"/>
      <c r="J4" s="226"/>
      <c r="K4" s="5"/>
      <c r="L4" s="5"/>
      <c r="M4" s="223" t="s">
        <v>2</v>
      </c>
      <c r="N4" s="224"/>
      <c r="O4" s="224"/>
      <c r="P4" s="9">
        <v>2</v>
      </c>
      <c r="Q4" s="5"/>
      <c r="R4" s="5"/>
      <c r="S4" s="42"/>
      <c r="T4" s="42"/>
      <c r="U4" s="43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</row>
    <row r="5" spans="1:34" s="8" customFormat="1" x14ac:dyDescent="0.3">
      <c r="A5" s="42"/>
      <c r="B5" s="42"/>
      <c r="C5" s="42"/>
      <c r="D5" s="5"/>
      <c r="E5" s="5"/>
      <c r="F5" s="223">
        <v>2</v>
      </c>
      <c r="G5" s="224"/>
      <c r="H5" s="225" t="s">
        <v>71</v>
      </c>
      <c r="I5" s="225"/>
      <c r="J5" s="226"/>
      <c r="K5" s="5"/>
      <c r="L5" s="5"/>
      <c r="M5" s="223" t="s">
        <v>3</v>
      </c>
      <c r="N5" s="224"/>
      <c r="O5" s="224"/>
      <c r="P5" s="9">
        <v>0</v>
      </c>
      <c r="Q5" s="5"/>
      <c r="R5" s="5"/>
      <c r="S5" s="42"/>
      <c r="T5" s="42"/>
      <c r="U5" s="43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</row>
    <row r="6" spans="1:34" s="8" customFormat="1" ht="16.2" thickBot="1" x14ac:dyDescent="0.35">
      <c r="A6" s="42"/>
      <c r="B6" s="42"/>
      <c r="C6" s="42"/>
      <c r="D6" s="5"/>
      <c r="E6" s="5"/>
      <c r="F6" s="223">
        <v>3</v>
      </c>
      <c r="G6" s="224"/>
      <c r="H6" s="225" t="s">
        <v>57</v>
      </c>
      <c r="I6" s="225"/>
      <c r="J6" s="226"/>
      <c r="K6" s="5"/>
      <c r="L6" s="5"/>
      <c r="M6" s="227" t="s">
        <v>4</v>
      </c>
      <c r="N6" s="228"/>
      <c r="O6" s="228"/>
      <c r="P6" s="10">
        <v>1</v>
      </c>
      <c r="Q6" s="5"/>
      <c r="R6" s="5"/>
      <c r="S6" s="42"/>
      <c r="T6" s="42"/>
      <c r="U6" s="43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</row>
    <row r="7" spans="1:34" s="8" customFormat="1" ht="16.2" thickBot="1" x14ac:dyDescent="0.35">
      <c r="A7" s="42"/>
      <c r="B7" s="42"/>
      <c r="C7" s="42"/>
      <c r="D7" s="5"/>
      <c r="E7" s="5"/>
      <c r="F7" s="213">
        <v>4</v>
      </c>
      <c r="G7" s="214"/>
      <c r="H7" s="215" t="s">
        <v>54</v>
      </c>
      <c r="I7" s="215"/>
      <c r="J7" s="216"/>
      <c r="K7" s="5"/>
      <c r="L7" s="5"/>
      <c r="M7" s="45"/>
      <c r="N7" s="45"/>
      <c r="O7" s="45"/>
      <c r="P7" s="46"/>
      <c r="Q7" s="5"/>
      <c r="R7" s="5"/>
      <c r="S7" s="42"/>
      <c r="T7" s="42"/>
      <c r="U7" s="43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</row>
    <row r="8" spans="1:34" ht="16.2" thickBot="1" x14ac:dyDescent="0.35"/>
    <row r="9" spans="1:34" s="8" customFormat="1" x14ac:dyDescent="0.3">
      <c r="A9" s="42"/>
      <c r="B9" s="42"/>
      <c r="C9" s="42"/>
      <c r="D9" s="5"/>
      <c r="E9" s="217" t="s">
        <v>5</v>
      </c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9"/>
      <c r="Q9" s="5"/>
      <c r="R9" s="5"/>
      <c r="S9" s="42"/>
      <c r="T9" s="42"/>
      <c r="U9" s="43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</row>
    <row r="10" spans="1:34" s="8" customFormat="1" x14ac:dyDescent="0.3">
      <c r="A10" s="42"/>
      <c r="B10" s="42"/>
      <c r="C10" s="42"/>
      <c r="D10" s="47"/>
      <c r="E10" s="11" t="s">
        <v>6</v>
      </c>
      <c r="F10" s="208" t="s">
        <v>7</v>
      </c>
      <c r="G10" s="209"/>
      <c r="H10" s="220" t="str">
        <f>IF(H4="","",H4)</f>
        <v>ZŠ HO,Vančurova</v>
      </c>
      <c r="I10" s="221"/>
      <c r="J10" s="222"/>
      <c r="K10" s="211" t="str">
        <f>IF(H5="","",H5)</f>
        <v>ZŠ Brno, Svážná</v>
      </c>
      <c r="L10" s="211"/>
      <c r="M10" s="212"/>
      <c r="N10" s="12">
        <v>3</v>
      </c>
      <c r="O10" s="13" t="s">
        <v>8</v>
      </c>
      <c r="P10" s="14">
        <v>0</v>
      </c>
      <c r="Q10" s="48">
        <v>12</v>
      </c>
      <c r="R10" s="4"/>
      <c r="S10" s="49"/>
      <c r="U10" s="43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</row>
    <row r="11" spans="1:34" s="8" customFormat="1" x14ac:dyDescent="0.3">
      <c r="A11" s="42"/>
      <c r="B11" s="42"/>
      <c r="C11" s="42"/>
      <c r="D11" s="47"/>
      <c r="E11" s="11" t="s">
        <v>9</v>
      </c>
      <c r="F11" s="208" t="s">
        <v>17</v>
      </c>
      <c r="G11" s="209"/>
      <c r="H11" s="210" t="str">
        <f>IF(H6="","",H6)</f>
        <v>ZŠ D. Kounice</v>
      </c>
      <c r="I11" s="210"/>
      <c r="J11" s="210"/>
      <c r="K11" s="211" t="str">
        <f>IF(H7="","",H7)</f>
        <v>ZŠ Rousínov</v>
      </c>
      <c r="L11" s="211"/>
      <c r="M11" s="212"/>
      <c r="N11" s="12">
        <v>2</v>
      </c>
      <c r="O11" s="13" t="s">
        <v>8</v>
      </c>
      <c r="P11" s="14">
        <v>3</v>
      </c>
      <c r="Q11" s="48">
        <v>34</v>
      </c>
      <c r="R11" s="4"/>
      <c r="S11" s="49"/>
      <c r="U11" s="43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</row>
    <row r="12" spans="1:34" s="8" customFormat="1" x14ac:dyDescent="0.3">
      <c r="A12" s="42"/>
      <c r="B12" s="42"/>
      <c r="C12" s="42"/>
      <c r="D12" s="47"/>
      <c r="E12" s="11" t="s">
        <v>11</v>
      </c>
      <c r="F12" s="208" t="s">
        <v>12</v>
      </c>
      <c r="G12" s="209"/>
      <c r="H12" s="210" t="str">
        <f>H10</f>
        <v>ZŠ HO,Vančurova</v>
      </c>
      <c r="I12" s="210"/>
      <c r="J12" s="210"/>
      <c r="K12" s="211" t="str">
        <f>H11</f>
        <v>ZŠ D. Kounice</v>
      </c>
      <c r="L12" s="211"/>
      <c r="M12" s="212"/>
      <c r="N12" s="12">
        <v>3</v>
      </c>
      <c r="O12" s="13" t="s">
        <v>8</v>
      </c>
      <c r="P12" s="14">
        <v>0</v>
      </c>
      <c r="Q12" s="48">
        <v>13</v>
      </c>
      <c r="R12" s="4"/>
      <c r="S12" s="49"/>
      <c r="U12" s="43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</row>
    <row r="13" spans="1:34" s="8" customFormat="1" x14ac:dyDescent="0.3">
      <c r="A13" s="42"/>
      <c r="B13" s="42"/>
      <c r="C13" s="42"/>
      <c r="D13" s="47"/>
      <c r="E13" s="50" t="s">
        <v>18</v>
      </c>
      <c r="F13" s="203" t="s">
        <v>19</v>
      </c>
      <c r="G13" s="204"/>
      <c r="H13" s="205" t="str">
        <f>K10</f>
        <v>ZŠ Brno, Svážná</v>
      </c>
      <c r="I13" s="205"/>
      <c r="J13" s="205"/>
      <c r="K13" s="206" t="str">
        <f>K11</f>
        <v>ZŠ Rousínov</v>
      </c>
      <c r="L13" s="206"/>
      <c r="M13" s="207"/>
      <c r="N13" s="51">
        <v>3</v>
      </c>
      <c r="O13" s="52" t="s">
        <v>8</v>
      </c>
      <c r="P13" s="53">
        <v>1</v>
      </c>
      <c r="Q13" s="48">
        <v>24</v>
      </c>
      <c r="R13" s="4"/>
      <c r="S13" s="49"/>
      <c r="U13" s="43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</row>
    <row r="14" spans="1:34" s="8" customFormat="1" x14ac:dyDescent="0.3">
      <c r="A14" s="42"/>
      <c r="B14" s="42"/>
      <c r="C14" s="42"/>
      <c r="D14" s="47"/>
      <c r="E14" s="50" t="s">
        <v>20</v>
      </c>
      <c r="F14" s="203" t="s">
        <v>21</v>
      </c>
      <c r="G14" s="204"/>
      <c r="H14" s="205" t="str">
        <f>H10</f>
        <v>ZŠ HO,Vančurova</v>
      </c>
      <c r="I14" s="205"/>
      <c r="J14" s="205"/>
      <c r="K14" s="206" t="str">
        <f>K11</f>
        <v>ZŠ Rousínov</v>
      </c>
      <c r="L14" s="206"/>
      <c r="M14" s="207"/>
      <c r="N14" s="51">
        <v>3</v>
      </c>
      <c r="O14" s="52" t="s">
        <v>8</v>
      </c>
      <c r="P14" s="53">
        <v>0</v>
      </c>
      <c r="Q14" s="48">
        <v>14</v>
      </c>
      <c r="R14" s="4"/>
      <c r="S14" s="49"/>
      <c r="U14" s="43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</row>
    <row r="15" spans="1:34" s="8" customFormat="1" ht="16.2" thickBot="1" x14ac:dyDescent="0.35">
      <c r="A15" s="42"/>
      <c r="B15" s="42"/>
      <c r="C15" s="42"/>
      <c r="D15" s="5"/>
      <c r="E15" s="54" t="s">
        <v>22</v>
      </c>
      <c r="F15" s="198" t="s">
        <v>10</v>
      </c>
      <c r="G15" s="199"/>
      <c r="H15" s="200" t="str">
        <f>K10</f>
        <v>ZŠ Brno, Svážná</v>
      </c>
      <c r="I15" s="200"/>
      <c r="J15" s="200"/>
      <c r="K15" s="201" t="str">
        <f>H11</f>
        <v>ZŠ D. Kounice</v>
      </c>
      <c r="L15" s="201"/>
      <c r="M15" s="202"/>
      <c r="N15" s="55">
        <v>3</v>
      </c>
      <c r="O15" s="56" t="s">
        <v>8</v>
      </c>
      <c r="P15" s="57">
        <v>0</v>
      </c>
      <c r="Q15" s="48">
        <v>23</v>
      </c>
      <c r="R15" s="4"/>
      <c r="S15" s="4"/>
      <c r="U15" s="43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</row>
    <row r="16" spans="1:34" ht="16.2" thickBot="1" x14ac:dyDescent="0.35"/>
    <row r="17" spans="1:34" s="8" customFormat="1" x14ac:dyDescent="0.3">
      <c r="A17" s="42"/>
      <c r="B17" s="191" t="s">
        <v>23</v>
      </c>
      <c r="C17" s="192"/>
      <c r="D17" s="193"/>
      <c r="E17" s="194" t="str">
        <f>H10</f>
        <v>ZŠ HO,Vančurova</v>
      </c>
      <c r="F17" s="194"/>
      <c r="G17" s="194"/>
      <c r="H17" s="194" t="str">
        <f>K10</f>
        <v>ZŠ Brno, Svážná</v>
      </c>
      <c r="I17" s="194"/>
      <c r="J17" s="194"/>
      <c r="K17" s="194" t="str">
        <f>H11</f>
        <v>ZŠ D. Kounice</v>
      </c>
      <c r="L17" s="194"/>
      <c r="M17" s="194"/>
      <c r="N17" s="194" t="str">
        <f>K11</f>
        <v>ZŠ Rousínov</v>
      </c>
      <c r="O17" s="194"/>
      <c r="P17" s="194"/>
      <c r="Q17" s="195" t="s">
        <v>14</v>
      </c>
      <c r="R17" s="195"/>
      <c r="S17" s="195"/>
      <c r="T17" s="6" t="s">
        <v>15</v>
      </c>
      <c r="U17" s="7" t="s">
        <v>16</v>
      </c>
      <c r="V17" s="44"/>
      <c r="W17" s="44"/>
      <c r="X17" s="58">
        <v>10</v>
      </c>
      <c r="Y17" s="59"/>
      <c r="Z17" s="58">
        <v>9</v>
      </c>
      <c r="AA17" s="59"/>
      <c r="AB17" s="58">
        <v>8</v>
      </c>
      <c r="AC17" s="59"/>
      <c r="AD17" s="58">
        <v>7</v>
      </c>
      <c r="AE17" s="59"/>
      <c r="AF17" s="58">
        <v>4</v>
      </c>
      <c r="AG17" s="59"/>
      <c r="AH17" s="58" t="s">
        <v>24</v>
      </c>
    </row>
    <row r="18" spans="1:34" s="8" customFormat="1" x14ac:dyDescent="0.3">
      <c r="A18" s="48">
        <v>1</v>
      </c>
      <c r="B18" s="182" t="str">
        <f>E17</f>
        <v>ZŠ HO,Vančurova</v>
      </c>
      <c r="C18" s="183"/>
      <c r="D18" s="183"/>
      <c r="E18" s="18">
        <f>IF(H18&gt;J18,P4,IF(H18=J18,P5,P6))</f>
        <v>2</v>
      </c>
      <c r="F18" s="19">
        <f>IF(K18&gt;M18,P4,IF(K18=M18,P5,P6))</f>
        <v>2</v>
      </c>
      <c r="G18" s="20">
        <f>IF(N18&gt;P18,P4,IF(N18=P18,P5,P6))</f>
        <v>2</v>
      </c>
      <c r="H18" s="21">
        <f>IF(P10="","",N10)</f>
        <v>3</v>
      </c>
      <c r="I18" s="22" t="s">
        <v>8</v>
      </c>
      <c r="J18" s="23">
        <f>IF(P10="","",P10)</f>
        <v>0</v>
      </c>
      <c r="K18" s="21">
        <f>IF(P12="","",N12)</f>
        <v>3</v>
      </c>
      <c r="L18" s="22" t="s">
        <v>8</v>
      </c>
      <c r="M18" s="23">
        <f>IF(P12="","",P12)</f>
        <v>0</v>
      </c>
      <c r="N18" s="21">
        <f>IF(P14="","",N14)</f>
        <v>3</v>
      </c>
      <c r="O18" s="22" t="s">
        <v>8</v>
      </c>
      <c r="P18" s="23">
        <f>IF(P14="","",P14)</f>
        <v>0</v>
      </c>
      <c r="Q18" s="24">
        <f>IF(P15="","",H18+K18+N18)</f>
        <v>9</v>
      </c>
      <c r="R18" s="13" t="s">
        <v>8</v>
      </c>
      <c r="S18" s="25">
        <f>IF(P15="","",J18+M18+P18)</f>
        <v>0</v>
      </c>
      <c r="T18" s="26">
        <f>IF(P15="","",SUM(E18:G18))</f>
        <v>6</v>
      </c>
      <c r="U18" s="27" t="str">
        <f>IF(P15="","",AH18&amp;".")</f>
        <v>1.</v>
      </c>
      <c r="V18" s="44">
        <f>SUM(E18:G18)</f>
        <v>6</v>
      </c>
      <c r="W18" s="44">
        <f>0.001*(Q18-S18)+0.00001*Q18</f>
        <v>9.0900000000000009E-3</v>
      </c>
      <c r="X18" s="60">
        <f>RANK(V18,$V$18:$V$21)</f>
        <v>1</v>
      </c>
      <c r="Y18" s="44" t="e">
        <f>IF(A18=$Y$27,V18+0.1+W18,V18+W18)</f>
        <v>#N/A</v>
      </c>
      <c r="Z18" s="60" t="e">
        <f>RANK(Y18,$Y$18:$Y$21)</f>
        <v>#N/A</v>
      </c>
      <c r="AA18" s="44" t="e">
        <f>IF(A18=$AA$26,V18+0.1+W18,IF(A18=$AB$26,V18+0.1+W18,V18+W18))</f>
        <v>#N/A</v>
      </c>
      <c r="AB18" s="60" t="e">
        <f>RANK(AA18,$AA$18:$AA$21)</f>
        <v>#N/A</v>
      </c>
      <c r="AC18" s="61" t="e">
        <f>IF(A18=AC23,V18+G30,IF(A18=AC24,V18+J31,IF(A18=AC25,V18+M32,V18+W18)))</f>
        <v>#N/A</v>
      </c>
      <c r="AD18" s="62" t="e">
        <f>RANK(AC18,$AC$18:$AC$21)</f>
        <v>#N/A</v>
      </c>
      <c r="AE18" s="44"/>
      <c r="AF18" s="60">
        <f>RANK(W18,$W$18:$W$21)</f>
        <v>1</v>
      </c>
      <c r="AG18" s="63"/>
      <c r="AH18" s="60">
        <f>IF($X$22=10,X18,IF($X$22=9,Z18,IF($X$22=8,AB18,IF($X$22=7,AD18,AF18))))</f>
        <v>1</v>
      </c>
    </row>
    <row r="19" spans="1:34" s="8" customFormat="1" x14ac:dyDescent="0.3">
      <c r="A19" s="48">
        <v>2</v>
      </c>
      <c r="B19" s="182" t="str">
        <f>H17</f>
        <v>ZŠ Brno, Svážná</v>
      </c>
      <c r="C19" s="183"/>
      <c r="D19" s="183"/>
      <c r="E19" s="21">
        <f>J18</f>
        <v>0</v>
      </c>
      <c r="F19" s="22" t="s">
        <v>8</v>
      </c>
      <c r="G19" s="23">
        <f>H18</f>
        <v>3</v>
      </c>
      <c r="H19" s="18">
        <f>IF(E19&gt;G19,P4,IF(E19=G19,P5,P6))</f>
        <v>1</v>
      </c>
      <c r="I19" s="19">
        <f>IF(K19&gt;M19,P4,IF(K19=M19,P5,P6))</f>
        <v>2</v>
      </c>
      <c r="J19" s="20">
        <f>IF(N19&gt;P19,P4,IF(N19=P19,P5,P6))</f>
        <v>2</v>
      </c>
      <c r="K19" s="21">
        <f>IF(P15="","",N15)</f>
        <v>3</v>
      </c>
      <c r="L19" s="22" t="s">
        <v>8</v>
      </c>
      <c r="M19" s="23">
        <f>IF(P15="","",P15)</f>
        <v>0</v>
      </c>
      <c r="N19" s="21">
        <f>IF(P13="","",N13)</f>
        <v>3</v>
      </c>
      <c r="O19" s="22" t="s">
        <v>8</v>
      </c>
      <c r="P19" s="23">
        <f>IF(P13="","",P13)</f>
        <v>1</v>
      </c>
      <c r="Q19" s="24">
        <f>IF(P15="","",E19+K19+N19)</f>
        <v>6</v>
      </c>
      <c r="R19" s="13" t="s">
        <v>8</v>
      </c>
      <c r="S19" s="25">
        <f>IF(P15="","",G19+M19+P19)</f>
        <v>4</v>
      </c>
      <c r="T19" s="26">
        <f>IF(P15="","",SUM(H19:J19))</f>
        <v>5</v>
      </c>
      <c r="U19" s="27" t="str">
        <f>IF(P15="","",AH19&amp;".")</f>
        <v>2.</v>
      </c>
      <c r="V19" s="44">
        <f>SUM(H19:J19)</f>
        <v>5</v>
      </c>
      <c r="W19" s="44">
        <f>0.001*(Q19-S19)+0.00001*Q19</f>
        <v>2.0600000000000002E-3</v>
      </c>
      <c r="X19" s="60">
        <f>RANK(V19,$V$18:$V$21)</f>
        <v>2</v>
      </c>
      <c r="Y19" s="44" t="e">
        <f>IF(A19=$Y$27,V19+0.1+W19,V19+W19)</f>
        <v>#N/A</v>
      </c>
      <c r="Z19" s="60" t="e">
        <f>RANK(Y19,$Y$18:$Y$21)</f>
        <v>#N/A</v>
      </c>
      <c r="AA19" s="44" t="e">
        <f>IF(A19=$AA$26,V19+0.1+W19,IF(A19=$AB$26,V19+0.1+W19,V19+W19))</f>
        <v>#N/A</v>
      </c>
      <c r="AB19" s="60" t="e">
        <f>RANK(AA19,$AA$18:$AA$21)</f>
        <v>#N/A</v>
      </c>
      <c r="AC19" s="61" t="e">
        <f>IF(A19=AC23,V19+G30,IF(A19=AC24,V19+J31,IF(A19=AC25,V19+M32,V19+W19)))</f>
        <v>#N/A</v>
      </c>
      <c r="AD19" s="62" t="e">
        <f>RANK(AC19,$AC$18:$AC$21)</f>
        <v>#N/A</v>
      </c>
      <c r="AE19" s="44"/>
      <c r="AF19" s="60">
        <f>RANK(W19,$W$18:$W$21)</f>
        <v>2</v>
      </c>
      <c r="AG19" s="63"/>
      <c r="AH19" s="60">
        <f>IF($X$22=10,X19,IF($X$22=9,Z19,IF($X$22=8,AB19,IF($X$22=7,AD19,AF19))))</f>
        <v>2</v>
      </c>
    </row>
    <row r="20" spans="1:34" s="8" customFormat="1" x14ac:dyDescent="0.3">
      <c r="A20" s="48">
        <v>3</v>
      </c>
      <c r="B20" s="182" t="str">
        <f>K17</f>
        <v>ZŠ D. Kounice</v>
      </c>
      <c r="C20" s="183"/>
      <c r="D20" s="183"/>
      <c r="E20" s="21">
        <f>M18</f>
        <v>0</v>
      </c>
      <c r="F20" s="22" t="s">
        <v>8</v>
      </c>
      <c r="G20" s="23">
        <f>K18</f>
        <v>3</v>
      </c>
      <c r="H20" s="21">
        <f>M19</f>
        <v>0</v>
      </c>
      <c r="I20" s="22" t="s">
        <v>8</v>
      </c>
      <c r="J20" s="23">
        <f>K19</f>
        <v>3</v>
      </c>
      <c r="K20" s="64">
        <f>IF(E20&gt;G20,P4,IF(E20=G20,P5,P6))</f>
        <v>1</v>
      </c>
      <c r="L20" s="19">
        <f>IF(H20&gt;J20,P4,IF(H20=J20,P5,P6))</f>
        <v>1</v>
      </c>
      <c r="M20" s="65">
        <f>IF(N20&gt;P20,P4,IF(N20=P20,P5,P6))</f>
        <v>1</v>
      </c>
      <c r="N20" s="21">
        <f>IF(P11="","",N11)</f>
        <v>2</v>
      </c>
      <c r="O20" s="22" t="s">
        <v>8</v>
      </c>
      <c r="P20" s="23">
        <f>IF(P11="","",P11)</f>
        <v>3</v>
      </c>
      <c r="Q20" s="24">
        <f>IF(P15="","",E20+H20+N20)</f>
        <v>2</v>
      </c>
      <c r="R20" s="13" t="s">
        <v>8</v>
      </c>
      <c r="S20" s="25">
        <f>IF(P15="","",G20+J20+P20)</f>
        <v>9</v>
      </c>
      <c r="T20" s="26">
        <f>IF(P15="","",SUM(K20:M20))</f>
        <v>3</v>
      </c>
      <c r="U20" s="27" t="str">
        <f>IF(P15="","",AH20&amp;".")</f>
        <v>4.</v>
      </c>
      <c r="V20" s="44">
        <f>SUM(K20:M20)</f>
        <v>3</v>
      </c>
      <c r="W20" s="44">
        <f>0.001*(Q20-S20)+0.00001*Q20</f>
        <v>-6.9800000000000001E-3</v>
      </c>
      <c r="X20" s="60">
        <f>RANK(V20,$V$18:$V$21)</f>
        <v>4</v>
      </c>
      <c r="Y20" s="44" t="e">
        <f>IF(A20=$Y$27,V20+0.1+W20,V20+W20)</f>
        <v>#N/A</v>
      </c>
      <c r="Z20" s="60" t="e">
        <f>RANK(Y20,$Y$18:$Y$21)</f>
        <v>#N/A</v>
      </c>
      <c r="AA20" s="44" t="e">
        <f>IF(A20=$AA$26,V20+0.1+W20,IF(A20=$AB$26,V20+0.1+W20,V20+W20))</f>
        <v>#N/A</v>
      </c>
      <c r="AB20" s="60" t="e">
        <f>RANK(AA20,$AA$18:$AA$21)</f>
        <v>#N/A</v>
      </c>
      <c r="AC20" s="61" t="e">
        <f>IF(A20=AC23,V20+G30,IF(A20=AC24,V20+J31,IF(A20=AC25,V20+M32,V18+W20)))</f>
        <v>#N/A</v>
      </c>
      <c r="AD20" s="62" t="e">
        <f>RANK(AC20,$AC$18:$AC$21)</f>
        <v>#N/A</v>
      </c>
      <c r="AE20" s="44"/>
      <c r="AF20" s="60">
        <f>RANK(W20,$W$18:$W$21)</f>
        <v>4</v>
      </c>
      <c r="AG20" s="63"/>
      <c r="AH20" s="60">
        <f>IF($X$22=10,X20,IF($X$22=9,Z20,IF($X$22=8,AB20,IF($X$22=7,AD20,AF20))))</f>
        <v>4</v>
      </c>
    </row>
    <row r="21" spans="1:34" s="8" customFormat="1" ht="16.2" thickBot="1" x14ac:dyDescent="0.35">
      <c r="A21" s="48">
        <v>4</v>
      </c>
      <c r="B21" s="186" t="str">
        <f>N17</f>
        <v>ZŠ Rousínov</v>
      </c>
      <c r="C21" s="187"/>
      <c r="D21" s="188"/>
      <c r="E21" s="66">
        <f>P18</f>
        <v>0</v>
      </c>
      <c r="F21" s="67" t="s">
        <v>8</v>
      </c>
      <c r="G21" s="68">
        <f>N18</f>
        <v>3</v>
      </c>
      <c r="H21" s="66">
        <f>P19</f>
        <v>1</v>
      </c>
      <c r="I21" s="67" t="s">
        <v>8</v>
      </c>
      <c r="J21" s="68">
        <f>N19</f>
        <v>3</v>
      </c>
      <c r="K21" s="66">
        <f>P20</f>
        <v>3</v>
      </c>
      <c r="L21" s="67" t="s">
        <v>8</v>
      </c>
      <c r="M21" s="68">
        <f>N20</f>
        <v>2</v>
      </c>
      <c r="N21" s="31">
        <f>IF(E21&gt;G21,P4,IF(E21=G21,P5,P6))</f>
        <v>1</v>
      </c>
      <c r="O21" s="69">
        <f>IF(H21&gt;J21,P4,IF(H21=J21,P5,P6))</f>
        <v>1</v>
      </c>
      <c r="P21" s="33">
        <f>IF(K21&gt;M21,P4,IF(K21=M21,P5,P6))</f>
        <v>2</v>
      </c>
      <c r="Q21" s="70">
        <f>IF(P15="","",E21+H21+K21)</f>
        <v>4</v>
      </c>
      <c r="R21" s="56" t="s">
        <v>8</v>
      </c>
      <c r="S21" s="71">
        <f>IF(P15="","",G21+J21+M21)</f>
        <v>8</v>
      </c>
      <c r="T21" s="72">
        <f>IF(P15="","",SUM(N21:P21))</f>
        <v>4</v>
      </c>
      <c r="U21" s="37" t="str">
        <f>IF(P15="","",AH21&amp;".")</f>
        <v>3.</v>
      </c>
      <c r="V21" s="44">
        <f>SUM(N21:P21)</f>
        <v>4</v>
      </c>
      <c r="W21" s="44">
        <f>0.001*(Q21-S21)+0.00001*Q21</f>
        <v>-3.96E-3</v>
      </c>
      <c r="X21" s="60">
        <f>RANK(V21,$V$18:$V$21)</f>
        <v>3</v>
      </c>
      <c r="Y21" s="44" t="e">
        <f>IF(A21=$Y$27,V21+0.1+W21,V21+W21)</f>
        <v>#N/A</v>
      </c>
      <c r="Z21" s="60" t="e">
        <f>RANK(Y21,$Y$18:$Y$21)</f>
        <v>#N/A</v>
      </c>
      <c r="AA21" s="44" t="e">
        <f>IF(A21=$AA$26,V21+0.1+W21,IF(A21=$AB$26,V21+0.1+W21,V21+W21))</f>
        <v>#N/A</v>
      </c>
      <c r="AB21" s="60" t="e">
        <f>RANK(AA21,$AA$18:$AA$21)</f>
        <v>#N/A</v>
      </c>
      <c r="AC21" s="44" t="e">
        <f>IF(A21=AC23,V21+G30,IF(A21=AC24,V21+J31,IF(A21=AC25,V21+M32,V21+W21)))</f>
        <v>#N/A</v>
      </c>
      <c r="AD21" s="62" t="e">
        <f>RANK(AC21,$AC$18:$AC$21)</f>
        <v>#N/A</v>
      </c>
      <c r="AE21" s="44"/>
      <c r="AF21" s="60">
        <f>RANK(W21,$W$18:$W$21)</f>
        <v>3</v>
      </c>
      <c r="AG21" s="63"/>
      <c r="AH21" s="60">
        <f>IF($X$22=10,X21,IF($X$22=9,Z21,IF($X$22=8,AB21,IF($X$22=7,AD21,AF21))))</f>
        <v>3</v>
      </c>
    </row>
    <row r="22" spans="1:34" x14ac:dyDescent="0.3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W22" s="44"/>
      <c r="X22" s="58">
        <f>SUM(X18:X21)</f>
        <v>10</v>
      </c>
      <c r="Y22" s="73">
        <f>IF(COUNTIF(X17:X21,1)=2,1,IF(COUNTIF(X17:X21,2)=2,2,IF(COUNTIF(X17:X21,3)=2,3,IF(COUNTIF(X17:X21,4)=2,4,5))))</f>
        <v>5</v>
      </c>
      <c r="AA22" s="41">
        <f>MATCH(1,X18:X21,0)</f>
        <v>1</v>
      </c>
      <c r="AB22" s="41">
        <f>MATCH(3,X18:X21,0)</f>
        <v>4</v>
      </c>
      <c r="AC22" s="41">
        <f>IF(COUNTIF(X18:X21,1)=3,1,2)</f>
        <v>2</v>
      </c>
    </row>
    <row r="23" spans="1:34" x14ac:dyDescent="0.3">
      <c r="Y23" s="73" t="e">
        <f>MATCH(Y22,X18:X21,0)</f>
        <v>#N/A</v>
      </c>
      <c r="AA23" s="41" t="e">
        <f>IF(AA22=1,MATCH(1,X19:X21,0)+1,IF(AA22=1,MATCH(1,X19:X21,0)+2,4))</f>
        <v>#N/A</v>
      </c>
      <c r="AB23" s="41">
        <f>IF(AB22=1,MATCH(3,X19:X21,0)+1,IF(AB22=1,MATCH(3,X20:X21,0)+2,4))</f>
        <v>4</v>
      </c>
      <c r="AC23" s="73">
        <f>MATCH(AC22,X18:X21,0)</f>
        <v>2</v>
      </c>
      <c r="AD23" s="73"/>
    </row>
    <row r="24" spans="1:34" x14ac:dyDescent="0.3">
      <c r="Y24" s="73" t="e">
        <f>IF(Y23=1,MATCH(Y22,X19:X21,0)+1,IF(Y23=2,MATCH(Y22,X20:X21,0)+2,4))</f>
        <v>#N/A</v>
      </c>
      <c r="AA24" s="73" t="e">
        <f>10*AA22+AA23</f>
        <v>#N/A</v>
      </c>
      <c r="AB24" s="73">
        <f>10*AB22+AB23</f>
        <v>44</v>
      </c>
      <c r="AC24" s="73" t="e">
        <f>IF(AC23=1,MATCH(AC22,X19:X21,0)+1,IF(AC23=2,MATCH(AC22,X20:X21,0)+2,4))</f>
        <v>#N/A</v>
      </c>
      <c r="AD24" s="73"/>
    </row>
    <row r="25" spans="1:34" x14ac:dyDescent="0.3">
      <c r="Y25" s="73" t="e">
        <f>10*Y23+Y24</f>
        <v>#N/A</v>
      </c>
      <c r="AA25" s="73" t="e">
        <f>MATCH(AA24,Q10:Q15,0)</f>
        <v>#N/A</v>
      </c>
      <c r="AB25" s="73" t="e">
        <f>MATCH(AB24,Q10:Q15,0)</f>
        <v>#N/A</v>
      </c>
      <c r="AC25" s="73" t="e">
        <f>IF(AC24=2,MATCH(AC22,X20:X21,0)+2,4)</f>
        <v>#N/A</v>
      </c>
      <c r="AD25" s="73"/>
    </row>
    <row r="26" spans="1:34" x14ac:dyDescent="0.3">
      <c r="Y26" s="73" t="e">
        <f>MATCH(Y25,Q10:Q15,0)</f>
        <v>#N/A</v>
      </c>
      <c r="AA26" s="73" t="e">
        <f>IF(INDEX(N10:N15,AA25)=INDEX(P10:P15,AA25),0,IF(INDEX(N10:N15,AA25)&gt;INDEX(P10:P15,AA25),AA22,AA23))</f>
        <v>#N/A</v>
      </c>
      <c r="AB26" s="73" t="e">
        <f>IF(INDEX(N10:N15,AB25)=INDEX(P10:P15,AB25),0,IF(INDEX(N10:N15,AB25)&gt;INDEX(P10:P15,AB25),AB22,AB23))</f>
        <v>#N/A</v>
      </c>
      <c r="AC26" s="73" t="e">
        <f>AC23*10+AC24</f>
        <v>#N/A</v>
      </c>
      <c r="AD26" s="73" t="e">
        <f>MATCH(AC26,Q10:Q15,0)</f>
        <v>#N/A</v>
      </c>
    </row>
    <row r="27" spans="1:34" x14ac:dyDescent="0.3">
      <c r="Y27" s="73" t="e">
        <f>IF(INDEX(N10:N15,Y26)=INDEX(P10:P15,Y26),0,IF(INDEX(N10:N15,Y26)&gt;INDEX(P10:P15,Y26),Y23,Y24))</f>
        <v>#N/A</v>
      </c>
      <c r="AC27" s="73" t="e">
        <f>AC23*10+AC25</f>
        <v>#N/A</v>
      </c>
      <c r="AD27" s="73" t="e">
        <f>MATCH(AC27,Q10:Q15,0)</f>
        <v>#N/A</v>
      </c>
    </row>
    <row r="28" spans="1:34" x14ac:dyDescent="0.3">
      <c r="AC28" s="73" t="e">
        <f>AC24*10+AC25</f>
        <v>#N/A</v>
      </c>
      <c r="AD28" s="73" t="e">
        <f>MATCH(AC28,Q10:Q15,0)</f>
        <v>#N/A</v>
      </c>
    </row>
    <row r="29" spans="1:34" s="8" customFormat="1" hidden="1" x14ac:dyDescent="0.3">
      <c r="A29" s="42"/>
      <c r="B29" s="191" t="s">
        <v>25</v>
      </c>
      <c r="C29" s="192"/>
      <c r="D29" s="193"/>
      <c r="E29" s="194" t="str">
        <f>INDEX(H4:H7,AC23)</f>
        <v>ZŠ Brno, Svážná</v>
      </c>
      <c r="F29" s="194"/>
      <c r="G29" s="194"/>
      <c r="H29" s="194" t="e">
        <f>INDEX(H4:H7,AC24)</f>
        <v>#N/A</v>
      </c>
      <c r="I29" s="194"/>
      <c r="J29" s="194"/>
      <c r="K29" s="194" t="e">
        <f>INDEX(H4:H7,AC25)</f>
        <v>#N/A</v>
      </c>
      <c r="L29" s="194"/>
      <c r="M29" s="194"/>
      <c r="N29" s="195" t="s">
        <v>14</v>
      </c>
      <c r="O29" s="195"/>
      <c r="P29" s="195"/>
      <c r="Q29" s="6" t="s">
        <v>15</v>
      </c>
      <c r="R29" s="196" t="s">
        <v>16</v>
      </c>
      <c r="S29" s="197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1:34" s="8" customFormat="1" hidden="1" x14ac:dyDescent="0.3">
      <c r="A30" s="42"/>
      <c r="B30" s="182" t="str">
        <f>E29</f>
        <v>ZŠ Brno, Svážná</v>
      </c>
      <c r="C30" s="183"/>
      <c r="D30" s="183"/>
      <c r="E30" s="18" t="e">
        <f>IF(H30&gt;J30,P4,IF(H30=J30,P5,P6))</f>
        <v>#N/A</v>
      </c>
      <c r="F30" s="19" t="e">
        <f>IF(K30&gt;M30,P4,IF(K30=M30,P5,P6))</f>
        <v>#N/A</v>
      </c>
      <c r="G30" s="20" t="e">
        <f>0.001*(N30-P30)+0.00001*N30+0.00001*INDEX(W18:W21,AC23,1)</f>
        <v>#N/A</v>
      </c>
      <c r="H30" s="21" t="e">
        <f>INDEX(N10:N15,AD26)</f>
        <v>#N/A</v>
      </c>
      <c r="I30" s="22" t="s">
        <v>8</v>
      </c>
      <c r="J30" s="23" t="e">
        <f>INDEX(P10:P15,AD26)</f>
        <v>#N/A</v>
      </c>
      <c r="K30" s="21" t="e">
        <f>INDEX(N10:N15,AD27)</f>
        <v>#N/A</v>
      </c>
      <c r="L30" s="22" t="s">
        <v>8</v>
      </c>
      <c r="M30" s="23" t="e">
        <f>INDEX(P10:P15,AD27)</f>
        <v>#N/A</v>
      </c>
      <c r="N30" s="24" t="e">
        <f>H30+K30</f>
        <v>#N/A</v>
      </c>
      <c r="O30" s="13" t="s">
        <v>8</v>
      </c>
      <c r="P30" s="25" t="e">
        <f>J30+M30</f>
        <v>#N/A</v>
      </c>
      <c r="Q30" s="26" t="e">
        <f>SUM(E30:G30)</f>
        <v>#N/A</v>
      </c>
      <c r="R30" s="184" t="e">
        <f>RANK(Q30,$Q$30:$Q$32)</f>
        <v>#N/A</v>
      </c>
      <c r="S30" s="185"/>
      <c r="T30" s="8" t="e">
        <f>R30&amp;"."</f>
        <v>#N/A</v>
      </c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1:34" s="8" customFormat="1" hidden="1" x14ac:dyDescent="0.3">
      <c r="A31" s="42"/>
      <c r="B31" s="182" t="e">
        <f>H29</f>
        <v>#N/A</v>
      </c>
      <c r="C31" s="183"/>
      <c r="D31" s="183"/>
      <c r="E31" s="21" t="e">
        <f>J30</f>
        <v>#N/A</v>
      </c>
      <c r="F31" s="22" t="s">
        <v>8</v>
      </c>
      <c r="G31" s="23" t="e">
        <f>H30</f>
        <v>#N/A</v>
      </c>
      <c r="H31" s="18" t="e">
        <f>IF(E31&gt;G31,P4,IF(E31=G31,P5,P6))</f>
        <v>#N/A</v>
      </c>
      <c r="I31" s="19" t="e">
        <f>IF(K31&gt;M31,P4,IF(K31=M31,P5,P6))</f>
        <v>#N/A</v>
      </c>
      <c r="J31" s="20" t="e">
        <f>0.001*(N31-P31)+0.00001*N31+0.00001*INDEX(W18:W21,AC24,1)</f>
        <v>#N/A</v>
      </c>
      <c r="K31" s="21" t="e">
        <f>INDEX(N10:N15,AD28)</f>
        <v>#N/A</v>
      </c>
      <c r="L31" s="22" t="s">
        <v>8</v>
      </c>
      <c r="M31" s="23" t="e">
        <f>INDEX(P10:P15,AD28)</f>
        <v>#N/A</v>
      </c>
      <c r="N31" s="24" t="e">
        <f>E31+K31</f>
        <v>#N/A</v>
      </c>
      <c r="O31" s="13" t="s">
        <v>8</v>
      </c>
      <c r="P31" s="25" t="e">
        <f>G31+M31</f>
        <v>#N/A</v>
      </c>
      <c r="Q31" s="26" t="e">
        <f>SUM(H31:J31)</f>
        <v>#N/A</v>
      </c>
      <c r="R31" s="184" t="e">
        <f>RANK(Q31,$Q$30:$Q$32)</f>
        <v>#N/A</v>
      </c>
      <c r="S31" s="185"/>
      <c r="T31" s="8" t="e">
        <f>R31&amp;"."</f>
        <v>#N/A</v>
      </c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1:34" s="8" customFormat="1" ht="16.2" hidden="1" thickBot="1" x14ac:dyDescent="0.35">
      <c r="A32" s="42"/>
      <c r="B32" s="186" t="e">
        <f>K29</f>
        <v>#N/A</v>
      </c>
      <c r="C32" s="187"/>
      <c r="D32" s="188"/>
      <c r="E32" s="28" t="e">
        <f>M30</f>
        <v>#N/A</v>
      </c>
      <c r="F32" s="29" t="s">
        <v>8</v>
      </c>
      <c r="G32" s="30" t="e">
        <f>K30</f>
        <v>#N/A</v>
      </c>
      <c r="H32" s="28" t="e">
        <f>M31</f>
        <v>#N/A</v>
      </c>
      <c r="I32" s="29" t="s">
        <v>8</v>
      </c>
      <c r="J32" s="30" t="e">
        <f>K31</f>
        <v>#N/A</v>
      </c>
      <c r="K32" s="74" t="e">
        <f>IF(E32&gt;G32,P4,IF(E32=G32,P5,P6))</f>
        <v>#N/A</v>
      </c>
      <c r="L32" s="32" t="e">
        <f>IF(H32&gt;J32,P4,IF(H32=J32,P5,P6))</f>
        <v>#N/A</v>
      </c>
      <c r="M32" s="33" t="e">
        <f>0.001*(N32-P32)+0.00001*N32+0.00001*INDEX(W18:W21,AC25,1)</f>
        <v>#N/A</v>
      </c>
      <c r="N32" s="34" t="e">
        <f>E32+H32</f>
        <v>#N/A</v>
      </c>
      <c r="O32" s="16" t="s">
        <v>8</v>
      </c>
      <c r="P32" s="35" t="e">
        <f>G32+J32</f>
        <v>#N/A</v>
      </c>
      <c r="Q32" s="36" t="e">
        <f>SUM(K32:M32)</f>
        <v>#N/A</v>
      </c>
      <c r="R32" s="189" t="e">
        <f>RANK(Q32,$Q$30:$Q$32)</f>
        <v>#N/A</v>
      </c>
      <c r="S32" s="190"/>
      <c r="T32" s="8" t="e">
        <f>R32&amp;"."</f>
        <v>#N/A</v>
      </c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19:19" hidden="1" x14ac:dyDescent="0.3">
      <c r="S33" s="75" t="str">
        <f>IF($X$22=7,$S$28,"")</f>
        <v/>
      </c>
    </row>
  </sheetData>
  <mergeCells count="55">
    <mergeCell ref="D1:R1"/>
    <mergeCell ref="F3:J3"/>
    <mergeCell ref="M3:P3"/>
    <mergeCell ref="F4:G4"/>
    <mergeCell ref="H4:J4"/>
    <mergeCell ref="M4:O4"/>
    <mergeCell ref="F5:G5"/>
    <mergeCell ref="H5:J5"/>
    <mergeCell ref="M5:O5"/>
    <mergeCell ref="F6:G6"/>
    <mergeCell ref="H6:J6"/>
    <mergeCell ref="M6:O6"/>
    <mergeCell ref="F7:G7"/>
    <mergeCell ref="H7:J7"/>
    <mergeCell ref="E9:P9"/>
    <mergeCell ref="F10:G10"/>
    <mergeCell ref="H10:J10"/>
    <mergeCell ref="K10:M10"/>
    <mergeCell ref="F11:G11"/>
    <mergeCell ref="H11:J11"/>
    <mergeCell ref="K11:M11"/>
    <mergeCell ref="F12:G12"/>
    <mergeCell ref="H12:J12"/>
    <mergeCell ref="K12:M12"/>
    <mergeCell ref="F13:G13"/>
    <mergeCell ref="H13:J13"/>
    <mergeCell ref="K13:M13"/>
    <mergeCell ref="F14:G14"/>
    <mergeCell ref="H14:J14"/>
    <mergeCell ref="K14:M14"/>
    <mergeCell ref="F15:G15"/>
    <mergeCell ref="H15:J15"/>
    <mergeCell ref="K15:M15"/>
    <mergeCell ref="B17:D17"/>
    <mergeCell ref="E17:G17"/>
    <mergeCell ref="H17:J17"/>
    <mergeCell ref="K17:M17"/>
    <mergeCell ref="R29:S29"/>
    <mergeCell ref="N17:P17"/>
    <mergeCell ref="Q17:S17"/>
    <mergeCell ref="B18:D18"/>
    <mergeCell ref="B19:D19"/>
    <mergeCell ref="B20:D20"/>
    <mergeCell ref="B21:D21"/>
    <mergeCell ref="B29:D29"/>
    <mergeCell ref="E29:G29"/>
    <mergeCell ref="H29:J29"/>
    <mergeCell ref="K29:M29"/>
    <mergeCell ref="N29:P29"/>
    <mergeCell ref="B30:D30"/>
    <mergeCell ref="R30:S30"/>
    <mergeCell ref="B31:D31"/>
    <mergeCell ref="R31:S31"/>
    <mergeCell ref="B32:D32"/>
    <mergeCell ref="R32:S32"/>
  </mergeCells>
  <conditionalFormatting sqref="S33">
    <cfRule type="cellIs" dxfId="5" priority="1" stopIfTrue="1" operator="equal">
      <formula>$S$28</formula>
    </cfRule>
  </conditionalFormatting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4FD28-B834-4806-AE02-96D9BF6560C0}">
  <dimension ref="A1:S33"/>
  <sheetViews>
    <sheetView topLeftCell="A6" workbookViewId="0">
      <selection activeCell="J21" sqref="J21:L21"/>
    </sheetView>
  </sheetViews>
  <sheetFormatPr defaultRowHeight="15.6" x14ac:dyDescent="0.3"/>
  <cols>
    <col min="1" max="1" width="0.88671875" style="1" customWidth="1"/>
    <col min="2" max="2" width="6.6640625" style="1" customWidth="1"/>
    <col min="3" max="3" width="1.6640625" style="1" customWidth="1"/>
    <col min="4" max="5" width="6.6640625" style="3" customWidth="1"/>
    <col min="6" max="6" width="1.6640625" style="3" customWidth="1"/>
    <col min="7" max="7" width="7.21875" style="3" customWidth="1"/>
    <col min="8" max="8" width="6.6640625" style="3" customWidth="1"/>
    <col min="9" max="9" width="1.6640625" style="3" customWidth="1"/>
    <col min="10" max="11" width="6.6640625" style="3" customWidth="1"/>
    <col min="12" max="12" width="1.6640625" style="3" customWidth="1"/>
    <col min="13" max="13" width="6.6640625" style="3" customWidth="1"/>
    <col min="14" max="14" width="4.6640625" style="3" customWidth="1"/>
    <col min="15" max="15" width="1.6640625" style="3" customWidth="1"/>
    <col min="16" max="16" width="4.6640625" style="3" customWidth="1"/>
    <col min="17" max="18" width="6.6640625" style="3" customWidth="1"/>
    <col min="19" max="19" width="9.109375" style="2" customWidth="1"/>
    <col min="257" max="257" width="0.88671875" customWidth="1"/>
    <col min="258" max="258" width="6.6640625" customWidth="1"/>
    <col min="259" max="259" width="1.6640625" customWidth="1"/>
    <col min="260" max="261" width="6.6640625" customWidth="1"/>
    <col min="262" max="262" width="1.6640625" customWidth="1"/>
    <col min="263" max="264" width="6.6640625" customWidth="1"/>
    <col min="265" max="265" width="1.6640625" customWidth="1"/>
    <col min="266" max="267" width="6.6640625" customWidth="1"/>
    <col min="268" max="268" width="1.6640625" customWidth="1"/>
    <col min="269" max="269" width="6.6640625" customWidth="1"/>
    <col min="270" max="270" width="4.6640625" customWidth="1"/>
    <col min="271" max="271" width="1.6640625" customWidth="1"/>
    <col min="272" max="272" width="4.6640625" customWidth="1"/>
    <col min="273" max="274" width="6.6640625" customWidth="1"/>
    <col min="275" max="275" width="9.109375" customWidth="1"/>
    <col min="513" max="513" width="0.88671875" customWidth="1"/>
    <col min="514" max="514" width="6.6640625" customWidth="1"/>
    <col min="515" max="515" width="1.6640625" customWidth="1"/>
    <col min="516" max="517" width="6.6640625" customWidth="1"/>
    <col min="518" max="518" width="1.6640625" customWidth="1"/>
    <col min="519" max="520" width="6.6640625" customWidth="1"/>
    <col min="521" max="521" width="1.6640625" customWidth="1"/>
    <col min="522" max="523" width="6.6640625" customWidth="1"/>
    <col min="524" max="524" width="1.6640625" customWidth="1"/>
    <col min="525" max="525" width="6.6640625" customWidth="1"/>
    <col min="526" max="526" width="4.6640625" customWidth="1"/>
    <col min="527" max="527" width="1.6640625" customWidth="1"/>
    <col min="528" max="528" width="4.6640625" customWidth="1"/>
    <col min="529" max="530" width="6.6640625" customWidth="1"/>
    <col min="531" max="531" width="9.109375" customWidth="1"/>
    <col min="769" max="769" width="0.88671875" customWidth="1"/>
    <col min="770" max="770" width="6.6640625" customWidth="1"/>
    <col min="771" max="771" width="1.6640625" customWidth="1"/>
    <col min="772" max="773" width="6.6640625" customWidth="1"/>
    <col min="774" max="774" width="1.6640625" customWidth="1"/>
    <col min="775" max="776" width="6.6640625" customWidth="1"/>
    <col min="777" max="777" width="1.6640625" customWidth="1"/>
    <col min="778" max="779" width="6.6640625" customWidth="1"/>
    <col min="780" max="780" width="1.6640625" customWidth="1"/>
    <col min="781" max="781" width="6.6640625" customWidth="1"/>
    <col min="782" max="782" width="4.6640625" customWidth="1"/>
    <col min="783" max="783" width="1.6640625" customWidth="1"/>
    <col min="784" max="784" width="4.6640625" customWidth="1"/>
    <col min="785" max="786" width="6.6640625" customWidth="1"/>
    <col min="787" max="787" width="9.109375" customWidth="1"/>
    <col min="1025" max="1025" width="0.88671875" customWidth="1"/>
    <col min="1026" max="1026" width="6.6640625" customWidth="1"/>
    <col min="1027" max="1027" width="1.6640625" customWidth="1"/>
    <col min="1028" max="1029" width="6.6640625" customWidth="1"/>
    <col min="1030" max="1030" width="1.6640625" customWidth="1"/>
    <col min="1031" max="1032" width="6.6640625" customWidth="1"/>
    <col min="1033" max="1033" width="1.6640625" customWidth="1"/>
    <col min="1034" max="1035" width="6.6640625" customWidth="1"/>
    <col min="1036" max="1036" width="1.6640625" customWidth="1"/>
    <col min="1037" max="1037" width="6.6640625" customWidth="1"/>
    <col min="1038" max="1038" width="4.6640625" customWidth="1"/>
    <col min="1039" max="1039" width="1.6640625" customWidth="1"/>
    <col min="1040" max="1040" width="4.6640625" customWidth="1"/>
    <col min="1041" max="1042" width="6.6640625" customWidth="1"/>
    <col min="1043" max="1043" width="9.109375" customWidth="1"/>
    <col min="1281" max="1281" width="0.88671875" customWidth="1"/>
    <col min="1282" max="1282" width="6.6640625" customWidth="1"/>
    <col min="1283" max="1283" width="1.6640625" customWidth="1"/>
    <col min="1284" max="1285" width="6.6640625" customWidth="1"/>
    <col min="1286" max="1286" width="1.6640625" customWidth="1"/>
    <col min="1287" max="1288" width="6.6640625" customWidth="1"/>
    <col min="1289" max="1289" width="1.6640625" customWidth="1"/>
    <col min="1290" max="1291" width="6.6640625" customWidth="1"/>
    <col min="1292" max="1292" width="1.6640625" customWidth="1"/>
    <col min="1293" max="1293" width="6.6640625" customWidth="1"/>
    <col min="1294" max="1294" width="4.6640625" customWidth="1"/>
    <col min="1295" max="1295" width="1.6640625" customWidth="1"/>
    <col min="1296" max="1296" width="4.6640625" customWidth="1"/>
    <col min="1297" max="1298" width="6.6640625" customWidth="1"/>
    <col min="1299" max="1299" width="9.109375" customWidth="1"/>
    <col min="1537" max="1537" width="0.88671875" customWidth="1"/>
    <col min="1538" max="1538" width="6.6640625" customWidth="1"/>
    <col min="1539" max="1539" width="1.6640625" customWidth="1"/>
    <col min="1540" max="1541" width="6.6640625" customWidth="1"/>
    <col min="1542" max="1542" width="1.6640625" customWidth="1"/>
    <col min="1543" max="1544" width="6.6640625" customWidth="1"/>
    <col min="1545" max="1545" width="1.6640625" customWidth="1"/>
    <col min="1546" max="1547" width="6.6640625" customWidth="1"/>
    <col min="1548" max="1548" width="1.6640625" customWidth="1"/>
    <col min="1549" max="1549" width="6.6640625" customWidth="1"/>
    <col min="1550" max="1550" width="4.6640625" customWidth="1"/>
    <col min="1551" max="1551" width="1.6640625" customWidth="1"/>
    <col min="1552" max="1552" width="4.6640625" customWidth="1"/>
    <col min="1553" max="1554" width="6.6640625" customWidth="1"/>
    <col min="1555" max="1555" width="9.109375" customWidth="1"/>
    <col min="1793" max="1793" width="0.88671875" customWidth="1"/>
    <col min="1794" max="1794" width="6.6640625" customWidth="1"/>
    <col min="1795" max="1795" width="1.6640625" customWidth="1"/>
    <col min="1796" max="1797" width="6.6640625" customWidth="1"/>
    <col min="1798" max="1798" width="1.6640625" customWidth="1"/>
    <col min="1799" max="1800" width="6.6640625" customWidth="1"/>
    <col min="1801" max="1801" width="1.6640625" customWidth="1"/>
    <col min="1802" max="1803" width="6.6640625" customWidth="1"/>
    <col min="1804" max="1804" width="1.6640625" customWidth="1"/>
    <col min="1805" max="1805" width="6.6640625" customWidth="1"/>
    <col min="1806" max="1806" width="4.6640625" customWidth="1"/>
    <col min="1807" max="1807" width="1.6640625" customWidth="1"/>
    <col min="1808" max="1808" width="4.6640625" customWidth="1"/>
    <col min="1809" max="1810" width="6.6640625" customWidth="1"/>
    <col min="1811" max="1811" width="9.109375" customWidth="1"/>
    <col min="2049" max="2049" width="0.88671875" customWidth="1"/>
    <col min="2050" max="2050" width="6.6640625" customWidth="1"/>
    <col min="2051" max="2051" width="1.6640625" customWidth="1"/>
    <col min="2052" max="2053" width="6.6640625" customWidth="1"/>
    <col min="2054" max="2054" width="1.6640625" customWidth="1"/>
    <col min="2055" max="2056" width="6.6640625" customWidth="1"/>
    <col min="2057" max="2057" width="1.6640625" customWidth="1"/>
    <col min="2058" max="2059" width="6.6640625" customWidth="1"/>
    <col min="2060" max="2060" width="1.6640625" customWidth="1"/>
    <col min="2061" max="2061" width="6.6640625" customWidth="1"/>
    <col min="2062" max="2062" width="4.6640625" customWidth="1"/>
    <col min="2063" max="2063" width="1.6640625" customWidth="1"/>
    <col min="2064" max="2064" width="4.6640625" customWidth="1"/>
    <col min="2065" max="2066" width="6.6640625" customWidth="1"/>
    <col min="2067" max="2067" width="9.109375" customWidth="1"/>
    <col min="2305" max="2305" width="0.88671875" customWidth="1"/>
    <col min="2306" max="2306" width="6.6640625" customWidth="1"/>
    <col min="2307" max="2307" width="1.6640625" customWidth="1"/>
    <col min="2308" max="2309" width="6.6640625" customWidth="1"/>
    <col min="2310" max="2310" width="1.6640625" customWidth="1"/>
    <col min="2311" max="2312" width="6.6640625" customWidth="1"/>
    <col min="2313" max="2313" width="1.6640625" customWidth="1"/>
    <col min="2314" max="2315" width="6.6640625" customWidth="1"/>
    <col min="2316" max="2316" width="1.6640625" customWidth="1"/>
    <col min="2317" max="2317" width="6.6640625" customWidth="1"/>
    <col min="2318" max="2318" width="4.6640625" customWidth="1"/>
    <col min="2319" max="2319" width="1.6640625" customWidth="1"/>
    <col min="2320" max="2320" width="4.6640625" customWidth="1"/>
    <col min="2321" max="2322" width="6.6640625" customWidth="1"/>
    <col min="2323" max="2323" width="9.109375" customWidth="1"/>
    <col min="2561" max="2561" width="0.88671875" customWidth="1"/>
    <col min="2562" max="2562" width="6.6640625" customWidth="1"/>
    <col min="2563" max="2563" width="1.6640625" customWidth="1"/>
    <col min="2564" max="2565" width="6.6640625" customWidth="1"/>
    <col min="2566" max="2566" width="1.6640625" customWidth="1"/>
    <col min="2567" max="2568" width="6.6640625" customWidth="1"/>
    <col min="2569" max="2569" width="1.6640625" customWidth="1"/>
    <col min="2570" max="2571" width="6.6640625" customWidth="1"/>
    <col min="2572" max="2572" width="1.6640625" customWidth="1"/>
    <col min="2573" max="2573" width="6.6640625" customWidth="1"/>
    <col min="2574" max="2574" width="4.6640625" customWidth="1"/>
    <col min="2575" max="2575" width="1.6640625" customWidth="1"/>
    <col min="2576" max="2576" width="4.6640625" customWidth="1"/>
    <col min="2577" max="2578" width="6.6640625" customWidth="1"/>
    <col min="2579" max="2579" width="9.109375" customWidth="1"/>
    <col min="2817" max="2817" width="0.88671875" customWidth="1"/>
    <col min="2818" max="2818" width="6.6640625" customWidth="1"/>
    <col min="2819" max="2819" width="1.6640625" customWidth="1"/>
    <col min="2820" max="2821" width="6.6640625" customWidth="1"/>
    <col min="2822" max="2822" width="1.6640625" customWidth="1"/>
    <col min="2823" max="2824" width="6.6640625" customWidth="1"/>
    <col min="2825" max="2825" width="1.6640625" customWidth="1"/>
    <col min="2826" max="2827" width="6.6640625" customWidth="1"/>
    <col min="2828" max="2828" width="1.6640625" customWidth="1"/>
    <col min="2829" max="2829" width="6.6640625" customWidth="1"/>
    <col min="2830" max="2830" width="4.6640625" customWidth="1"/>
    <col min="2831" max="2831" width="1.6640625" customWidth="1"/>
    <col min="2832" max="2832" width="4.6640625" customWidth="1"/>
    <col min="2833" max="2834" width="6.6640625" customWidth="1"/>
    <col min="2835" max="2835" width="9.109375" customWidth="1"/>
    <col min="3073" max="3073" width="0.88671875" customWidth="1"/>
    <col min="3074" max="3074" width="6.6640625" customWidth="1"/>
    <col min="3075" max="3075" width="1.6640625" customWidth="1"/>
    <col min="3076" max="3077" width="6.6640625" customWidth="1"/>
    <col min="3078" max="3078" width="1.6640625" customWidth="1"/>
    <col min="3079" max="3080" width="6.6640625" customWidth="1"/>
    <col min="3081" max="3081" width="1.6640625" customWidth="1"/>
    <col min="3082" max="3083" width="6.6640625" customWidth="1"/>
    <col min="3084" max="3084" width="1.6640625" customWidth="1"/>
    <col min="3085" max="3085" width="6.6640625" customWidth="1"/>
    <col min="3086" max="3086" width="4.6640625" customWidth="1"/>
    <col min="3087" max="3087" width="1.6640625" customWidth="1"/>
    <col min="3088" max="3088" width="4.6640625" customWidth="1"/>
    <col min="3089" max="3090" width="6.6640625" customWidth="1"/>
    <col min="3091" max="3091" width="9.109375" customWidth="1"/>
    <col min="3329" max="3329" width="0.88671875" customWidth="1"/>
    <col min="3330" max="3330" width="6.6640625" customWidth="1"/>
    <col min="3331" max="3331" width="1.6640625" customWidth="1"/>
    <col min="3332" max="3333" width="6.6640625" customWidth="1"/>
    <col min="3334" max="3334" width="1.6640625" customWidth="1"/>
    <col min="3335" max="3336" width="6.6640625" customWidth="1"/>
    <col min="3337" max="3337" width="1.6640625" customWidth="1"/>
    <col min="3338" max="3339" width="6.6640625" customWidth="1"/>
    <col min="3340" max="3340" width="1.6640625" customWidth="1"/>
    <col min="3341" max="3341" width="6.6640625" customWidth="1"/>
    <col min="3342" max="3342" width="4.6640625" customWidth="1"/>
    <col min="3343" max="3343" width="1.6640625" customWidth="1"/>
    <col min="3344" max="3344" width="4.6640625" customWidth="1"/>
    <col min="3345" max="3346" width="6.6640625" customWidth="1"/>
    <col min="3347" max="3347" width="9.109375" customWidth="1"/>
    <col min="3585" max="3585" width="0.88671875" customWidth="1"/>
    <col min="3586" max="3586" width="6.6640625" customWidth="1"/>
    <col min="3587" max="3587" width="1.6640625" customWidth="1"/>
    <col min="3588" max="3589" width="6.6640625" customWidth="1"/>
    <col min="3590" max="3590" width="1.6640625" customWidth="1"/>
    <col min="3591" max="3592" width="6.6640625" customWidth="1"/>
    <col min="3593" max="3593" width="1.6640625" customWidth="1"/>
    <col min="3594" max="3595" width="6.6640625" customWidth="1"/>
    <col min="3596" max="3596" width="1.6640625" customWidth="1"/>
    <col min="3597" max="3597" width="6.6640625" customWidth="1"/>
    <col min="3598" max="3598" width="4.6640625" customWidth="1"/>
    <col min="3599" max="3599" width="1.6640625" customWidth="1"/>
    <col min="3600" max="3600" width="4.6640625" customWidth="1"/>
    <col min="3601" max="3602" width="6.6640625" customWidth="1"/>
    <col min="3603" max="3603" width="9.109375" customWidth="1"/>
    <col min="3841" max="3841" width="0.88671875" customWidth="1"/>
    <col min="3842" max="3842" width="6.6640625" customWidth="1"/>
    <col min="3843" max="3843" width="1.6640625" customWidth="1"/>
    <col min="3844" max="3845" width="6.6640625" customWidth="1"/>
    <col min="3846" max="3846" width="1.6640625" customWidth="1"/>
    <col min="3847" max="3848" width="6.6640625" customWidth="1"/>
    <col min="3849" max="3849" width="1.6640625" customWidth="1"/>
    <col min="3850" max="3851" width="6.6640625" customWidth="1"/>
    <col min="3852" max="3852" width="1.6640625" customWidth="1"/>
    <col min="3853" max="3853" width="6.6640625" customWidth="1"/>
    <col min="3854" max="3854" width="4.6640625" customWidth="1"/>
    <col min="3855" max="3855" width="1.6640625" customWidth="1"/>
    <col min="3856" max="3856" width="4.6640625" customWidth="1"/>
    <col min="3857" max="3858" width="6.6640625" customWidth="1"/>
    <col min="3859" max="3859" width="9.109375" customWidth="1"/>
    <col min="4097" max="4097" width="0.88671875" customWidth="1"/>
    <col min="4098" max="4098" width="6.6640625" customWidth="1"/>
    <col min="4099" max="4099" width="1.6640625" customWidth="1"/>
    <col min="4100" max="4101" width="6.6640625" customWidth="1"/>
    <col min="4102" max="4102" width="1.6640625" customWidth="1"/>
    <col min="4103" max="4104" width="6.6640625" customWidth="1"/>
    <col min="4105" max="4105" width="1.6640625" customWidth="1"/>
    <col min="4106" max="4107" width="6.6640625" customWidth="1"/>
    <col min="4108" max="4108" width="1.6640625" customWidth="1"/>
    <col min="4109" max="4109" width="6.6640625" customWidth="1"/>
    <col min="4110" max="4110" width="4.6640625" customWidth="1"/>
    <col min="4111" max="4111" width="1.6640625" customWidth="1"/>
    <col min="4112" max="4112" width="4.6640625" customWidth="1"/>
    <col min="4113" max="4114" width="6.6640625" customWidth="1"/>
    <col min="4115" max="4115" width="9.109375" customWidth="1"/>
    <col min="4353" max="4353" width="0.88671875" customWidth="1"/>
    <col min="4354" max="4354" width="6.6640625" customWidth="1"/>
    <col min="4355" max="4355" width="1.6640625" customWidth="1"/>
    <col min="4356" max="4357" width="6.6640625" customWidth="1"/>
    <col min="4358" max="4358" width="1.6640625" customWidth="1"/>
    <col min="4359" max="4360" width="6.6640625" customWidth="1"/>
    <col min="4361" max="4361" width="1.6640625" customWidth="1"/>
    <col min="4362" max="4363" width="6.6640625" customWidth="1"/>
    <col min="4364" max="4364" width="1.6640625" customWidth="1"/>
    <col min="4365" max="4365" width="6.6640625" customWidth="1"/>
    <col min="4366" max="4366" width="4.6640625" customWidth="1"/>
    <col min="4367" max="4367" width="1.6640625" customWidth="1"/>
    <col min="4368" max="4368" width="4.6640625" customWidth="1"/>
    <col min="4369" max="4370" width="6.6640625" customWidth="1"/>
    <col min="4371" max="4371" width="9.109375" customWidth="1"/>
    <col min="4609" max="4609" width="0.88671875" customWidth="1"/>
    <col min="4610" max="4610" width="6.6640625" customWidth="1"/>
    <col min="4611" max="4611" width="1.6640625" customWidth="1"/>
    <col min="4612" max="4613" width="6.6640625" customWidth="1"/>
    <col min="4614" max="4614" width="1.6640625" customWidth="1"/>
    <col min="4615" max="4616" width="6.6640625" customWidth="1"/>
    <col min="4617" max="4617" width="1.6640625" customWidth="1"/>
    <col min="4618" max="4619" width="6.6640625" customWidth="1"/>
    <col min="4620" max="4620" width="1.6640625" customWidth="1"/>
    <col min="4621" max="4621" width="6.6640625" customWidth="1"/>
    <col min="4622" max="4622" width="4.6640625" customWidth="1"/>
    <col min="4623" max="4623" width="1.6640625" customWidth="1"/>
    <col min="4624" max="4624" width="4.6640625" customWidth="1"/>
    <col min="4625" max="4626" width="6.6640625" customWidth="1"/>
    <col min="4627" max="4627" width="9.109375" customWidth="1"/>
    <col min="4865" max="4865" width="0.88671875" customWidth="1"/>
    <col min="4866" max="4866" width="6.6640625" customWidth="1"/>
    <col min="4867" max="4867" width="1.6640625" customWidth="1"/>
    <col min="4868" max="4869" width="6.6640625" customWidth="1"/>
    <col min="4870" max="4870" width="1.6640625" customWidth="1"/>
    <col min="4871" max="4872" width="6.6640625" customWidth="1"/>
    <col min="4873" max="4873" width="1.6640625" customWidth="1"/>
    <col min="4874" max="4875" width="6.6640625" customWidth="1"/>
    <col min="4876" max="4876" width="1.6640625" customWidth="1"/>
    <col min="4877" max="4877" width="6.6640625" customWidth="1"/>
    <col min="4878" max="4878" width="4.6640625" customWidth="1"/>
    <col min="4879" max="4879" width="1.6640625" customWidth="1"/>
    <col min="4880" max="4880" width="4.6640625" customWidth="1"/>
    <col min="4881" max="4882" width="6.6640625" customWidth="1"/>
    <col min="4883" max="4883" width="9.109375" customWidth="1"/>
    <col min="5121" max="5121" width="0.88671875" customWidth="1"/>
    <col min="5122" max="5122" width="6.6640625" customWidth="1"/>
    <col min="5123" max="5123" width="1.6640625" customWidth="1"/>
    <col min="5124" max="5125" width="6.6640625" customWidth="1"/>
    <col min="5126" max="5126" width="1.6640625" customWidth="1"/>
    <col min="5127" max="5128" width="6.6640625" customWidth="1"/>
    <col min="5129" max="5129" width="1.6640625" customWidth="1"/>
    <col min="5130" max="5131" width="6.6640625" customWidth="1"/>
    <col min="5132" max="5132" width="1.6640625" customWidth="1"/>
    <col min="5133" max="5133" width="6.6640625" customWidth="1"/>
    <col min="5134" max="5134" width="4.6640625" customWidth="1"/>
    <col min="5135" max="5135" width="1.6640625" customWidth="1"/>
    <col min="5136" max="5136" width="4.6640625" customWidth="1"/>
    <col min="5137" max="5138" width="6.6640625" customWidth="1"/>
    <col min="5139" max="5139" width="9.109375" customWidth="1"/>
    <col min="5377" max="5377" width="0.88671875" customWidth="1"/>
    <col min="5378" max="5378" width="6.6640625" customWidth="1"/>
    <col min="5379" max="5379" width="1.6640625" customWidth="1"/>
    <col min="5380" max="5381" width="6.6640625" customWidth="1"/>
    <col min="5382" max="5382" width="1.6640625" customWidth="1"/>
    <col min="5383" max="5384" width="6.6640625" customWidth="1"/>
    <col min="5385" max="5385" width="1.6640625" customWidth="1"/>
    <col min="5386" max="5387" width="6.6640625" customWidth="1"/>
    <col min="5388" max="5388" width="1.6640625" customWidth="1"/>
    <col min="5389" max="5389" width="6.6640625" customWidth="1"/>
    <col min="5390" max="5390" width="4.6640625" customWidth="1"/>
    <col min="5391" max="5391" width="1.6640625" customWidth="1"/>
    <col min="5392" max="5392" width="4.6640625" customWidth="1"/>
    <col min="5393" max="5394" width="6.6640625" customWidth="1"/>
    <col min="5395" max="5395" width="9.109375" customWidth="1"/>
    <col min="5633" max="5633" width="0.88671875" customWidth="1"/>
    <col min="5634" max="5634" width="6.6640625" customWidth="1"/>
    <col min="5635" max="5635" width="1.6640625" customWidth="1"/>
    <col min="5636" max="5637" width="6.6640625" customWidth="1"/>
    <col min="5638" max="5638" width="1.6640625" customWidth="1"/>
    <col min="5639" max="5640" width="6.6640625" customWidth="1"/>
    <col min="5641" max="5641" width="1.6640625" customWidth="1"/>
    <col min="5642" max="5643" width="6.6640625" customWidth="1"/>
    <col min="5644" max="5644" width="1.6640625" customWidth="1"/>
    <col min="5645" max="5645" width="6.6640625" customWidth="1"/>
    <col min="5646" max="5646" width="4.6640625" customWidth="1"/>
    <col min="5647" max="5647" width="1.6640625" customWidth="1"/>
    <col min="5648" max="5648" width="4.6640625" customWidth="1"/>
    <col min="5649" max="5650" width="6.6640625" customWidth="1"/>
    <col min="5651" max="5651" width="9.109375" customWidth="1"/>
    <col min="5889" max="5889" width="0.88671875" customWidth="1"/>
    <col min="5890" max="5890" width="6.6640625" customWidth="1"/>
    <col min="5891" max="5891" width="1.6640625" customWidth="1"/>
    <col min="5892" max="5893" width="6.6640625" customWidth="1"/>
    <col min="5894" max="5894" width="1.6640625" customWidth="1"/>
    <col min="5895" max="5896" width="6.6640625" customWidth="1"/>
    <col min="5897" max="5897" width="1.6640625" customWidth="1"/>
    <col min="5898" max="5899" width="6.6640625" customWidth="1"/>
    <col min="5900" max="5900" width="1.6640625" customWidth="1"/>
    <col min="5901" max="5901" width="6.6640625" customWidth="1"/>
    <col min="5902" max="5902" width="4.6640625" customWidth="1"/>
    <col min="5903" max="5903" width="1.6640625" customWidth="1"/>
    <col min="5904" max="5904" width="4.6640625" customWidth="1"/>
    <col min="5905" max="5906" width="6.6640625" customWidth="1"/>
    <col min="5907" max="5907" width="9.109375" customWidth="1"/>
    <col min="6145" max="6145" width="0.88671875" customWidth="1"/>
    <col min="6146" max="6146" width="6.6640625" customWidth="1"/>
    <col min="6147" max="6147" width="1.6640625" customWidth="1"/>
    <col min="6148" max="6149" width="6.6640625" customWidth="1"/>
    <col min="6150" max="6150" width="1.6640625" customWidth="1"/>
    <col min="6151" max="6152" width="6.6640625" customWidth="1"/>
    <col min="6153" max="6153" width="1.6640625" customWidth="1"/>
    <col min="6154" max="6155" width="6.6640625" customWidth="1"/>
    <col min="6156" max="6156" width="1.6640625" customWidth="1"/>
    <col min="6157" max="6157" width="6.6640625" customWidth="1"/>
    <col min="6158" max="6158" width="4.6640625" customWidth="1"/>
    <col min="6159" max="6159" width="1.6640625" customWidth="1"/>
    <col min="6160" max="6160" width="4.6640625" customWidth="1"/>
    <col min="6161" max="6162" width="6.6640625" customWidth="1"/>
    <col min="6163" max="6163" width="9.109375" customWidth="1"/>
    <col min="6401" max="6401" width="0.88671875" customWidth="1"/>
    <col min="6402" max="6402" width="6.6640625" customWidth="1"/>
    <col min="6403" max="6403" width="1.6640625" customWidth="1"/>
    <col min="6404" max="6405" width="6.6640625" customWidth="1"/>
    <col min="6406" max="6406" width="1.6640625" customWidth="1"/>
    <col min="6407" max="6408" width="6.6640625" customWidth="1"/>
    <col min="6409" max="6409" width="1.6640625" customWidth="1"/>
    <col min="6410" max="6411" width="6.6640625" customWidth="1"/>
    <col min="6412" max="6412" width="1.6640625" customWidth="1"/>
    <col min="6413" max="6413" width="6.6640625" customWidth="1"/>
    <col min="6414" max="6414" width="4.6640625" customWidth="1"/>
    <col min="6415" max="6415" width="1.6640625" customWidth="1"/>
    <col min="6416" max="6416" width="4.6640625" customWidth="1"/>
    <col min="6417" max="6418" width="6.6640625" customWidth="1"/>
    <col min="6419" max="6419" width="9.109375" customWidth="1"/>
    <col min="6657" max="6657" width="0.88671875" customWidth="1"/>
    <col min="6658" max="6658" width="6.6640625" customWidth="1"/>
    <col min="6659" max="6659" width="1.6640625" customWidth="1"/>
    <col min="6660" max="6661" width="6.6640625" customWidth="1"/>
    <col min="6662" max="6662" width="1.6640625" customWidth="1"/>
    <col min="6663" max="6664" width="6.6640625" customWidth="1"/>
    <col min="6665" max="6665" width="1.6640625" customWidth="1"/>
    <col min="6666" max="6667" width="6.6640625" customWidth="1"/>
    <col min="6668" max="6668" width="1.6640625" customWidth="1"/>
    <col min="6669" max="6669" width="6.6640625" customWidth="1"/>
    <col min="6670" max="6670" width="4.6640625" customWidth="1"/>
    <col min="6671" max="6671" width="1.6640625" customWidth="1"/>
    <col min="6672" max="6672" width="4.6640625" customWidth="1"/>
    <col min="6673" max="6674" width="6.6640625" customWidth="1"/>
    <col min="6675" max="6675" width="9.109375" customWidth="1"/>
    <col min="6913" max="6913" width="0.88671875" customWidth="1"/>
    <col min="6914" max="6914" width="6.6640625" customWidth="1"/>
    <col min="6915" max="6915" width="1.6640625" customWidth="1"/>
    <col min="6916" max="6917" width="6.6640625" customWidth="1"/>
    <col min="6918" max="6918" width="1.6640625" customWidth="1"/>
    <col min="6919" max="6920" width="6.6640625" customWidth="1"/>
    <col min="6921" max="6921" width="1.6640625" customWidth="1"/>
    <col min="6922" max="6923" width="6.6640625" customWidth="1"/>
    <col min="6924" max="6924" width="1.6640625" customWidth="1"/>
    <col min="6925" max="6925" width="6.6640625" customWidth="1"/>
    <col min="6926" max="6926" width="4.6640625" customWidth="1"/>
    <col min="6927" max="6927" width="1.6640625" customWidth="1"/>
    <col min="6928" max="6928" width="4.6640625" customWidth="1"/>
    <col min="6929" max="6930" width="6.6640625" customWidth="1"/>
    <col min="6931" max="6931" width="9.109375" customWidth="1"/>
    <col min="7169" max="7169" width="0.88671875" customWidth="1"/>
    <col min="7170" max="7170" width="6.6640625" customWidth="1"/>
    <col min="7171" max="7171" width="1.6640625" customWidth="1"/>
    <col min="7172" max="7173" width="6.6640625" customWidth="1"/>
    <col min="7174" max="7174" width="1.6640625" customWidth="1"/>
    <col min="7175" max="7176" width="6.6640625" customWidth="1"/>
    <col min="7177" max="7177" width="1.6640625" customWidth="1"/>
    <col min="7178" max="7179" width="6.6640625" customWidth="1"/>
    <col min="7180" max="7180" width="1.6640625" customWidth="1"/>
    <col min="7181" max="7181" width="6.6640625" customWidth="1"/>
    <col min="7182" max="7182" width="4.6640625" customWidth="1"/>
    <col min="7183" max="7183" width="1.6640625" customWidth="1"/>
    <col min="7184" max="7184" width="4.6640625" customWidth="1"/>
    <col min="7185" max="7186" width="6.6640625" customWidth="1"/>
    <col min="7187" max="7187" width="9.109375" customWidth="1"/>
    <col min="7425" max="7425" width="0.88671875" customWidth="1"/>
    <col min="7426" max="7426" width="6.6640625" customWidth="1"/>
    <col min="7427" max="7427" width="1.6640625" customWidth="1"/>
    <col min="7428" max="7429" width="6.6640625" customWidth="1"/>
    <col min="7430" max="7430" width="1.6640625" customWidth="1"/>
    <col min="7431" max="7432" width="6.6640625" customWidth="1"/>
    <col min="7433" max="7433" width="1.6640625" customWidth="1"/>
    <col min="7434" max="7435" width="6.6640625" customWidth="1"/>
    <col min="7436" max="7436" width="1.6640625" customWidth="1"/>
    <col min="7437" max="7437" width="6.6640625" customWidth="1"/>
    <col min="7438" max="7438" width="4.6640625" customWidth="1"/>
    <col min="7439" max="7439" width="1.6640625" customWidth="1"/>
    <col min="7440" max="7440" width="4.6640625" customWidth="1"/>
    <col min="7441" max="7442" width="6.6640625" customWidth="1"/>
    <col min="7443" max="7443" width="9.109375" customWidth="1"/>
    <col min="7681" max="7681" width="0.88671875" customWidth="1"/>
    <col min="7682" max="7682" width="6.6640625" customWidth="1"/>
    <col min="7683" max="7683" width="1.6640625" customWidth="1"/>
    <col min="7684" max="7685" width="6.6640625" customWidth="1"/>
    <col min="7686" max="7686" width="1.6640625" customWidth="1"/>
    <col min="7687" max="7688" width="6.6640625" customWidth="1"/>
    <col min="7689" max="7689" width="1.6640625" customWidth="1"/>
    <col min="7690" max="7691" width="6.6640625" customWidth="1"/>
    <col min="7692" max="7692" width="1.6640625" customWidth="1"/>
    <col min="7693" max="7693" width="6.6640625" customWidth="1"/>
    <col min="7694" max="7694" width="4.6640625" customWidth="1"/>
    <col min="7695" max="7695" width="1.6640625" customWidth="1"/>
    <col min="7696" max="7696" width="4.6640625" customWidth="1"/>
    <col min="7697" max="7698" width="6.6640625" customWidth="1"/>
    <col min="7699" max="7699" width="9.109375" customWidth="1"/>
    <col min="7937" max="7937" width="0.88671875" customWidth="1"/>
    <col min="7938" max="7938" width="6.6640625" customWidth="1"/>
    <col min="7939" max="7939" width="1.6640625" customWidth="1"/>
    <col min="7940" max="7941" width="6.6640625" customWidth="1"/>
    <col min="7942" max="7942" width="1.6640625" customWidth="1"/>
    <col min="7943" max="7944" width="6.6640625" customWidth="1"/>
    <col min="7945" max="7945" width="1.6640625" customWidth="1"/>
    <col min="7946" max="7947" width="6.6640625" customWidth="1"/>
    <col min="7948" max="7948" width="1.6640625" customWidth="1"/>
    <col min="7949" max="7949" width="6.6640625" customWidth="1"/>
    <col min="7950" max="7950" width="4.6640625" customWidth="1"/>
    <col min="7951" max="7951" width="1.6640625" customWidth="1"/>
    <col min="7952" max="7952" width="4.6640625" customWidth="1"/>
    <col min="7953" max="7954" width="6.6640625" customWidth="1"/>
    <col min="7955" max="7955" width="9.109375" customWidth="1"/>
    <col min="8193" max="8193" width="0.88671875" customWidth="1"/>
    <col min="8194" max="8194" width="6.6640625" customWidth="1"/>
    <col min="8195" max="8195" width="1.6640625" customWidth="1"/>
    <col min="8196" max="8197" width="6.6640625" customWidth="1"/>
    <col min="8198" max="8198" width="1.6640625" customWidth="1"/>
    <col min="8199" max="8200" width="6.6640625" customWidth="1"/>
    <col min="8201" max="8201" width="1.6640625" customWidth="1"/>
    <col min="8202" max="8203" width="6.6640625" customWidth="1"/>
    <col min="8204" max="8204" width="1.6640625" customWidth="1"/>
    <col min="8205" max="8205" width="6.6640625" customWidth="1"/>
    <col min="8206" max="8206" width="4.6640625" customWidth="1"/>
    <col min="8207" max="8207" width="1.6640625" customWidth="1"/>
    <col min="8208" max="8208" width="4.6640625" customWidth="1"/>
    <col min="8209" max="8210" width="6.6640625" customWidth="1"/>
    <col min="8211" max="8211" width="9.109375" customWidth="1"/>
    <col min="8449" max="8449" width="0.88671875" customWidth="1"/>
    <col min="8450" max="8450" width="6.6640625" customWidth="1"/>
    <col min="8451" max="8451" width="1.6640625" customWidth="1"/>
    <col min="8452" max="8453" width="6.6640625" customWidth="1"/>
    <col min="8454" max="8454" width="1.6640625" customWidth="1"/>
    <col min="8455" max="8456" width="6.6640625" customWidth="1"/>
    <col min="8457" max="8457" width="1.6640625" customWidth="1"/>
    <col min="8458" max="8459" width="6.6640625" customWidth="1"/>
    <col min="8460" max="8460" width="1.6640625" customWidth="1"/>
    <col min="8461" max="8461" width="6.6640625" customWidth="1"/>
    <col min="8462" max="8462" width="4.6640625" customWidth="1"/>
    <col min="8463" max="8463" width="1.6640625" customWidth="1"/>
    <col min="8464" max="8464" width="4.6640625" customWidth="1"/>
    <col min="8465" max="8466" width="6.6640625" customWidth="1"/>
    <col min="8467" max="8467" width="9.109375" customWidth="1"/>
    <col min="8705" max="8705" width="0.88671875" customWidth="1"/>
    <col min="8706" max="8706" width="6.6640625" customWidth="1"/>
    <col min="8707" max="8707" width="1.6640625" customWidth="1"/>
    <col min="8708" max="8709" width="6.6640625" customWidth="1"/>
    <col min="8710" max="8710" width="1.6640625" customWidth="1"/>
    <col min="8711" max="8712" width="6.6640625" customWidth="1"/>
    <col min="8713" max="8713" width="1.6640625" customWidth="1"/>
    <col min="8714" max="8715" width="6.6640625" customWidth="1"/>
    <col min="8716" max="8716" width="1.6640625" customWidth="1"/>
    <col min="8717" max="8717" width="6.6640625" customWidth="1"/>
    <col min="8718" max="8718" width="4.6640625" customWidth="1"/>
    <col min="8719" max="8719" width="1.6640625" customWidth="1"/>
    <col min="8720" max="8720" width="4.6640625" customWidth="1"/>
    <col min="8721" max="8722" width="6.6640625" customWidth="1"/>
    <col min="8723" max="8723" width="9.109375" customWidth="1"/>
    <col min="8961" max="8961" width="0.88671875" customWidth="1"/>
    <col min="8962" max="8962" width="6.6640625" customWidth="1"/>
    <col min="8963" max="8963" width="1.6640625" customWidth="1"/>
    <col min="8964" max="8965" width="6.6640625" customWidth="1"/>
    <col min="8966" max="8966" width="1.6640625" customWidth="1"/>
    <col min="8967" max="8968" width="6.6640625" customWidth="1"/>
    <col min="8969" max="8969" width="1.6640625" customWidth="1"/>
    <col min="8970" max="8971" width="6.6640625" customWidth="1"/>
    <col min="8972" max="8972" width="1.6640625" customWidth="1"/>
    <col min="8973" max="8973" width="6.6640625" customWidth="1"/>
    <col min="8974" max="8974" width="4.6640625" customWidth="1"/>
    <col min="8975" max="8975" width="1.6640625" customWidth="1"/>
    <col min="8976" max="8976" width="4.6640625" customWidth="1"/>
    <col min="8977" max="8978" width="6.6640625" customWidth="1"/>
    <col min="8979" max="8979" width="9.109375" customWidth="1"/>
    <col min="9217" max="9217" width="0.88671875" customWidth="1"/>
    <col min="9218" max="9218" width="6.6640625" customWidth="1"/>
    <col min="9219" max="9219" width="1.6640625" customWidth="1"/>
    <col min="9220" max="9221" width="6.6640625" customWidth="1"/>
    <col min="9222" max="9222" width="1.6640625" customWidth="1"/>
    <col min="9223" max="9224" width="6.6640625" customWidth="1"/>
    <col min="9225" max="9225" width="1.6640625" customWidth="1"/>
    <col min="9226" max="9227" width="6.6640625" customWidth="1"/>
    <col min="9228" max="9228" width="1.6640625" customWidth="1"/>
    <col min="9229" max="9229" width="6.6640625" customWidth="1"/>
    <col min="9230" max="9230" width="4.6640625" customWidth="1"/>
    <col min="9231" max="9231" width="1.6640625" customWidth="1"/>
    <col min="9232" max="9232" width="4.6640625" customWidth="1"/>
    <col min="9233" max="9234" width="6.6640625" customWidth="1"/>
    <col min="9235" max="9235" width="9.109375" customWidth="1"/>
    <col min="9473" max="9473" width="0.88671875" customWidth="1"/>
    <col min="9474" max="9474" width="6.6640625" customWidth="1"/>
    <col min="9475" max="9475" width="1.6640625" customWidth="1"/>
    <col min="9476" max="9477" width="6.6640625" customWidth="1"/>
    <col min="9478" max="9478" width="1.6640625" customWidth="1"/>
    <col min="9479" max="9480" width="6.6640625" customWidth="1"/>
    <col min="9481" max="9481" width="1.6640625" customWidth="1"/>
    <col min="9482" max="9483" width="6.6640625" customWidth="1"/>
    <col min="9484" max="9484" width="1.6640625" customWidth="1"/>
    <col min="9485" max="9485" width="6.6640625" customWidth="1"/>
    <col min="9486" max="9486" width="4.6640625" customWidth="1"/>
    <col min="9487" max="9487" width="1.6640625" customWidth="1"/>
    <col min="9488" max="9488" width="4.6640625" customWidth="1"/>
    <col min="9489" max="9490" width="6.6640625" customWidth="1"/>
    <col min="9491" max="9491" width="9.109375" customWidth="1"/>
    <col min="9729" max="9729" width="0.88671875" customWidth="1"/>
    <col min="9730" max="9730" width="6.6640625" customWidth="1"/>
    <col min="9731" max="9731" width="1.6640625" customWidth="1"/>
    <col min="9732" max="9733" width="6.6640625" customWidth="1"/>
    <col min="9734" max="9734" width="1.6640625" customWidth="1"/>
    <col min="9735" max="9736" width="6.6640625" customWidth="1"/>
    <col min="9737" max="9737" width="1.6640625" customWidth="1"/>
    <col min="9738" max="9739" width="6.6640625" customWidth="1"/>
    <col min="9740" max="9740" width="1.6640625" customWidth="1"/>
    <col min="9741" max="9741" width="6.6640625" customWidth="1"/>
    <col min="9742" max="9742" width="4.6640625" customWidth="1"/>
    <col min="9743" max="9743" width="1.6640625" customWidth="1"/>
    <col min="9744" max="9744" width="4.6640625" customWidth="1"/>
    <col min="9745" max="9746" width="6.6640625" customWidth="1"/>
    <col min="9747" max="9747" width="9.109375" customWidth="1"/>
    <col min="9985" max="9985" width="0.88671875" customWidth="1"/>
    <col min="9986" max="9986" width="6.6640625" customWidth="1"/>
    <col min="9987" max="9987" width="1.6640625" customWidth="1"/>
    <col min="9988" max="9989" width="6.6640625" customWidth="1"/>
    <col min="9990" max="9990" width="1.6640625" customWidth="1"/>
    <col min="9991" max="9992" width="6.6640625" customWidth="1"/>
    <col min="9993" max="9993" width="1.6640625" customWidth="1"/>
    <col min="9994" max="9995" width="6.6640625" customWidth="1"/>
    <col min="9996" max="9996" width="1.6640625" customWidth="1"/>
    <col min="9997" max="9997" width="6.6640625" customWidth="1"/>
    <col min="9998" max="9998" width="4.6640625" customWidth="1"/>
    <col min="9999" max="9999" width="1.6640625" customWidth="1"/>
    <col min="10000" max="10000" width="4.6640625" customWidth="1"/>
    <col min="10001" max="10002" width="6.6640625" customWidth="1"/>
    <col min="10003" max="10003" width="9.109375" customWidth="1"/>
    <col min="10241" max="10241" width="0.88671875" customWidth="1"/>
    <col min="10242" max="10242" width="6.6640625" customWidth="1"/>
    <col min="10243" max="10243" width="1.6640625" customWidth="1"/>
    <col min="10244" max="10245" width="6.6640625" customWidth="1"/>
    <col min="10246" max="10246" width="1.6640625" customWidth="1"/>
    <col min="10247" max="10248" width="6.6640625" customWidth="1"/>
    <col min="10249" max="10249" width="1.6640625" customWidth="1"/>
    <col min="10250" max="10251" width="6.6640625" customWidth="1"/>
    <col min="10252" max="10252" width="1.6640625" customWidth="1"/>
    <col min="10253" max="10253" width="6.6640625" customWidth="1"/>
    <col min="10254" max="10254" width="4.6640625" customWidth="1"/>
    <col min="10255" max="10255" width="1.6640625" customWidth="1"/>
    <col min="10256" max="10256" width="4.6640625" customWidth="1"/>
    <col min="10257" max="10258" width="6.6640625" customWidth="1"/>
    <col min="10259" max="10259" width="9.109375" customWidth="1"/>
    <col min="10497" max="10497" width="0.88671875" customWidth="1"/>
    <col min="10498" max="10498" width="6.6640625" customWidth="1"/>
    <col min="10499" max="10499" width="1.6640625" customWidth="1"/>
    <col min="10500" max="10501" width="6.6640625" customWidth="1"/>
    <col min="10502" max="10502" width="1.6640625" customWidth="1"/>
    <col min="10503" max="10504" width="6.6640625" customWidth="1"/>
    <col min="10505" max="10505" width="1.6640625" customWidth="1"/>
    <col min="10506" max="10507" width="6.6640625" customWidth="1"/>
    <col min="10508" max="10508" width="1.6640625" customWidth="1"/>
    <col min="10509" max="10509" width="6.6640625" customWidth="1"/>
    <col min="10510" max="10510" width="4.6640625" customWidth="1"/>
    <col min="10511" max="10511" width="1.6640625" customWidth="1"/>
    <col min="10512" max="10512" width="4.6640625" customWidth="1"/>
    <col min="10513" max="10514" width="6.6640625" customWidth="1"/>
    <col min="10515" max="10515" width="9.109375" customWidth="1"/>
    <col min="10753" max="10753" width="0.88671875" customWidth="1"/>
    <col min="10754" max="10754" width="6.6640625" customWidth="1"/>
    <col min="10755" max="10755" width="1.6640625" customWidth="1"/>
    <col min="10756" max="10757" width="6.6640625" customWidth="1"/>
    <col min="10758" max="10758" width="1.6640625" customWidth="1"/>
    <col min="10759" max="10760" width="6.6640625" customWidth="1"/>
    <col min="10761" max="10761" width="1.6640625" customWidth="1"/>
    <col min="10762" max="10763" width="6.6640625" customWidth="1"/>
    <col min="10764" max="10764" width="1.6640625" customWidth="1"/>
    <col min="10765" max="10765" width="6.6640625" customWidth="1"/>
    <col min="10766" max="10766" width="4.6640625" customWidth="1"/>
    <col min="10767" max="10767" width="1.6640625" customWidth="1"/>
    <col min="10768" max="10768" width="4.6640625" customWidth="1"/>
    <col min="10769" max="10770" width="6.6640625" customWidth="1"/>
    <col min="10771" max="10771" width="9.109375" customWidth="1"/>
    <col min="11009" max="11009" width="0.88671875" customWidth="1"/>
    <col min="11010" max="11010" width="6.6640625" customWidth="1"/>
    <col min="11011" max="11011" width="1.6640625" customWidth="1"/>
    <col min="11012" max="11013" width="6.6640625" customWidth="1"/>
    <col min="11014" max="11014" width="1.6640625" customWidth="1"/>
    <col min="11015" max="11016" width="6.6640625" customWidth="1"/>
    <col min="11017" max="11017" width="1.6640625" customWidth="1"/>
    <col min="11018" max="11019" width="6.6640625" customWidth="1"/>
    <col min="11020" max="11020" width="1.6640625" customWidth="1"/>
    <col min="11021" max="11021" width="6.6640625" customWidth="1"/>
    <col min="11022" max="11022" width="4.6640625" customWidth="1"/>
    <col min="11023" max="11023" width="1.6640625" customWidth="1"/>
    <col min="11024" max="11024" width="4.6640625" customWidth="1"/>
    <col min="11025" max="11026" width="6.6640625" customWidth="1"/>
    <col min="11027" max="11027" width="9.109375" customWidth="1"/>
    <col min="11265" max="11265" width="0.88671875" customWidth="1"/>
    <col min="11266" max="11266" width="6.6640625" customWidth="1"/>
    <col min="11267" max="11267" width="1.6640625" customWidth="1"/>
    <col min="11268" max="11269" width="6.6640625" customWidth="1"/>
    <col min="11270" max="11270" width="1.6640625" customWidth="1"/>
    <col min="11271" max="11272" width="6.6640625" customWidth="1"/>
    <col min="11273" max="11273" width="1.6640625" customWidth="1"/>
    <col min="11274" max="11275" width="6.6640625" customWidth="1"/>
    <col min="11276" max="11276" width="1.6640625" customWidth="1"/>
    <col min="11277" max="11277" width="6.6640625" customWidth="1"/>
    <col min="11278" max="11278" width="4.6640625" customWidth="1"/>
    <col min="11279" max="11279" width="1.6640625" customWidth="1"/>
    <col min="11280" max="11280" width="4.6640625" customWidth="1"/>
    <col min="11281" max="11282" width="6.6640625" customWidth="1"/>
    <col min="11283" max="11283" width="9.109375" customWidth="1"/>
    <col min="11521" max="11521" width="0.88671875" customWidth="1"/>
    <col min="11522" max="11522" width="6.6640625" customWidth="1"/>
    <col min="11523" max="11523" width="1.6640625" customWidth="1"/>
    <col min="11524" max="11525" width="6.6640625" customWidth="1"/>
    <col min="11526" max="11526" width="1.6640625" customWidth="1"/>
    <col min="11527" max="11528" width="6.6640625" customWidth="1"/>
    <col min="11529" max="11529" width="1.6640625" customWidth="1"/>
    <col min="11530" max="11531" width="6.6640625" customWidth="1"/>
    <col min="11532" max="11532" width="1.6640625" customWidth="1"/>
    <col min="11533" max="11533" width="6.6640625" customWidth="1"/>
    <col min="11534" max="11534" width="4.6640625" customWidth="1"/>
    <col min="11535" max="11535" width="1.6640625" customWidth="1"/>
    <col min="11536" max="11536" width="4.6640625" customWidth="1"/>
    <col min="11537" max="11538" width="6.6640625" customWidth="1"/>
    <col min="11539" max="11539" width="9.109375" customWidth="1"/>
    <col min="11777" max="11777" width="0.88671875" customWidth="1"/>
    <col min="11778" max="11778" width="6.6640625" customWidth="1"/>
    <col min="11779" max="11779" width="1.6640625" customWidth="1"/>
    <col min="11780" max="11781" width="6.6640625" customWidth="1"/>
    <col min="11782" max="11782" width="1.6640625" customWidth="1"/>
    <col min="11783" max="11784" width="6.6640625" customWidth="1"/>
    <col min="11785" max="11785" width="1.6640625" customWidth="1"/>
    <col min="11786" max="11787" width="6.6640625" customWidth="1"/>
    <col min="11788" max="11788" width="1.6640625" customWidth="1"/>
    <col min="11789" max="11789" width="6.6640625" customWidth="1"/>
    <col min="11790" max="11790" width="4.6640625" customWidth="1"/>
    <col min="11791" max="11791" width="1.6640625" customWidth="1"/>
    <col min="11792" max="11792" width="4.6640625" customWidth="1"/>
    <col min="11793" max="11794" width="6.6640625" customWidth="1"/>
    <col min="11795" max="11795" width="9.109375" customWidth="1"/>
    <col min="12033" max="12033" width="0.88671875" customWidth="1"/>
    <col min="12034" max="12034" width="6.6640625" customWidth="1"/>
    <col min="12035" max="12035" width="1.6640625" customWidth="1"/>
    <col min="12036" max="12037" width="6.6640625" customWidth="1"/>
    <col min="12038" max="12038" width="1.6640625" customWidth="1"/>
    <col min="12039" max="12040" width="6.6640625" customWidth="1"/>
    <col min="12041" max="12041" width="1.6640625" customWidth="1"/>
    <col min="12042" max="12043" width="6.6640625" customWidth="1"/>
    <col min="12044" max="12044" width="1.6640625" customWidth="1"/>
    <col min="12045" max="12045" width="6.6640625" customWidth="1"/>
    <col min="12046" max="12046" width="4.6640625" customWidth="1"/>
    <col min="12047" max="12047" width="1.6640625" customWidth="1"/>
    <col min="12048" max="12048" width="4.6640625" customWidth="1"/>
    <col min="12049" max="12050" width="6.6640625" customWidth="1"/>
    <col min="12051" max="12051" width="9.109375" customWidth="1"/>
    <col min="12289" max="12289" width="0.88671875" customWidth="1"/>
    <col min="12290" max="12290" width="6.6640625" customWidth="1"/>
    <col min="12291" max="12291" width="1.6640625" customWidth="1"/>
    <col min="12292" max="12293" width="6.6640625" customWidth="1"/>
    <col min="12294" max="12294" width="1.6640625" customWidth="1"/>
    <col min="12295" max="12296" width="6.6640625" customWidth="1"/>
    <col min="12297" max="12297" width="1.6640625" customWidth="1"/>
    <col min="12298" max="12299" width="6.6640625" customWidth="1"/>
    <col min="12300" max="12300" width="1.6640625" customWidth="1"/>
    <col min="12301" max="12301" width="6.6640625" customWidth="1"/>
    <col min="12302" max="12302" width="4.6640625" customWidth="1"/>
    <col min="12303" max="12303" width="1.6640625" customWidth="1"/>
    <col min="12304" max="12304" width="4.6640625" customWidth="1"/>
    <col min="12305" max="12306" width="6.6640625" customWidth="1"/>
    <col min="12307" max="12307" width="9.109375" customWidth="1"/>
    <col min="12545" max="12545" width="0.88671875" customWidth="1"/>
    <col min="12546" max="12546" width="6.6640625" customWidth="1"/>
    <col min="12547" max="12547" width="1.6640625" customWidth="1"/>
    <col min="12548" max="12549" width="6.6640625" customWidth="1"/>
    <col min="12550" max="12550" width="1.6640625" customWidth="1"/>
    <col min="12551" max="12552" width="6.6640625" customWidth="1"/>
    <col min="12553" max="12553" width="1.6640625" customWidth="1"/>
    <col min="12554" max="12555" width="6.6640625" customWidth="1"/>
    <col min="12556" max="12556" width="1.6640625" customWidth="1"/>
    <col min="12557" max="12557" width="6.6640625" customWidth="1"/>
    <col min="12558" max="12558" width="4.6640625" customWidth="1"/>
    <col min="12559" max="12559" width="1.6640625" customWidth="1"/>
    <col min="12560" max="12560" width="4.6640625" customWidth="1"/>
    <col min="12561" max="12562" width="6.6640625" customWidth="1"/>
    <col min="12563" max="12563" width="9.109375" customWidth="1"/>
    <col min="12801" max="12801" width="0.88671875" customWidth="1"/>
    <col min="12802" max="12802" width="6.6640625" customWidth="1"/>
    <col min="12803" max="12803" width="1.6640625" customWidth="1"/>
    <col min="12804" max="12805" width="6.6640625" customWidth="1"/>
    <col min="12806" max="12806" width="1.6640625" customWidth="1"/>
    <col min="12807" max="12808" width="6.6640625" customWidth="1"/>
    <col min="12809" max="12809" width="1.6640625" customWidth="1"/>
    <col min="12810" max="12811" width="6.6640625" customWidth="1"/>
    <col min="12812" max="12812" width="1.6640625" customWidth="1"/>
    <col min="12813" max="12813" width="6.6640625" customWidth="1"/>
    <col min="12814" max="12814" width="4.6640625" customWidth="1"/>
    <col min="12815" max="12815" width="1.6640625" customWidth="1"/>
    <col min="12816" max="12816" width="4.6640625" customWidth="1"/>
    <col min="12817" max="12818" width="6.6640625" customWidth="1"/>
    <col min="12819" max="12819" width="9.109375" customWidth="1"/>
    <col min="13057" max="13057" width="0.88671875" customWidth="1"/>
    <col min="13058" max="13058" width="6.6640625" customWidth="1"/>
    <col min="13059" max="13059" width="1.6640625" customWidth="1"/>
    <col min="13060" max="13061" width="6.6640625" customWidth="1"/>
    <col min="13062" max="13062" width="1.6640625" customWidth="1"/>
    <col min="13063" max="13064" width="6.6640625" customWidth="1"/>
    <col min="13065" max="13065" width="1.6640625" customWidth="1"/>
    <col min="13066" max="13067" width="6.6640625" customWidth="1"/>
    <col min="13068" max="13068" width="1.6640625" customWidth="1"/>
    <col min="13069" max="13069" width="6.6640625" customWidth="1"/>
    <col min="13070" max="13070" width="4.6640625" customWidth="1"/>
    <col min="13071" max="13071" width="1.6640625" customWidth="1"/>
    <col min="13072" max="13072" width="4.6640625" customWidth="1"/>
    <col min="13073" max="13074" width="6.6640625" customWidth="1"/>
    <col min="13075" max="13075" width="9.109375" customWidth="1"/>
    <col min="13313" max="13313" width="0.88671875" customWidth="1"/>
    <col min="13314" max="13314" width="6.6640625" customWidth="1"/>
    <col min="13315" max="13315" width="1.6640625" customWidth="1"/>
    <col min="13316" max="13317" width="6.6640625" customWidth="1"/>
    <col min="13318" max="13318" width="1.6640625" customWidth="1"/>
    <col min="13319" max="13320" width="6.6640625" customWidth="1"/>
    <col min="13321" max="13321" width="1.6640625" customWidth="1"/>
    <col min="13322" max="13323" width="6.6640625" customWidth="1"/>
    <col min="13324" max="13324" width="1.6640625" customWidth="1"/>
    <col min="13325" max="13325" width="6.6640625" customWidth="1"/>
    <col min="13326" max="13326" width="4.6640625" customWidth="1"/>
    <col min="13327" max="13327" width="1.6640625" customWidth="1"/>
    <col min="13328" max="13328" width="4.6640625" customWidth="1"/>
    <col min="13329" max="13330" width="6.6640625" customWidth="1"/>
    <col min="13331" max="13331" width="9.109375" customWidth="1"/>
    <col min="13569" max="13569" width="0.88671875" customWidth="1"/>
    <col min="13570" max="13570" width="6.6640625" customWidth="1"/>
    <col min="13571" max="13571" width="1.6640625" customWidth="1"/>
    <col min="13572" max="13573" width="6.6640625" customWidth="1"/>
    <col min="13574" max="13574" width="1.6640625" customWidth="1"/>
    <col min="13575" max="13576" width="6.6640625" customWidth="1"/>
    <col min="13577" max="13577" width="1.6640625" customWidth="1"/>
    <col min="13578" max="13579" width="6.6640625" customWidth="1"/>
    <col min="13580" max="13580" width="1.6640625" customWidth="1"/>
    <col min="13581" max="13581" width="6.6640625" customWidth="1"/>
    <col min="13582" max="13582" width="4.6640625" customWidth="1"/>
    <col min="13583" max="13583" width="1.6640625" customWidth="1"/>
    <col min="13584" max="13584" width="4.6640625" customWidth="1"/>
    <col min="13585" max="13586" width="6.6640625" customWidth="1"/>
    <col min="13587" max="13587" width="9.109375" customWidth="1"/>
    <col min="13825" max="13825" width="0.88671875" customWidth="1"/>
    <col min="13826" max="13826" width="6.6640625" customWidth="1"/>
    <col min="13827" max="13827" width="1.6640625" customWidth="1"/>
    <col min="13828" max="13829" width="6.6640625" customWidth="1"/>
    <col min="13830" max="13830" width="1.6640625" customWidth="1"/>
    <col min="13831" max="13832" width="6.6640625" customWidth="1"/>
    <col min="13833" max="13833" width="1.6640625" customWidth="1"/>
    <col min="13834" max="13835" width="6.6640625" customWidth="1"/>
    <col min="13836" max="13836" width="1.6640625" customWidth="1"/>
    <col min="13837" max="13837" width="6.6640625" customWidth="1"/>
    <col min="13838" max="13838" width="4.6640625" customWidth="1"/>
    <col min="13839" max="13839" width="1.6640625" customWidth="1"/>
    <col min="13840" max="13840" width="4.6640625" customWidth="1"/>
    <col min="13841" max="13842" width="6.6640625" customWidth="1"/>
    <col min="13843" max="13843" width="9.109375" customWidth="1"/>
    <col min="14081" max="14081" width="0.88671875" customWidth="1"/>
    <col min="14082" max="14082" width="6.6640625" customWidth="1"/>
    <col min="14083" max="14083" width="1.6640625" customWidth="1"/>
    <col min="14084" max="14085" width="6.6640625" customWidth="1"/>
    <col min="14086" max="14086" width="1.6640625" customWidth="1"/>
    <col min="14087" max="14088" width="6.6640625" customWidth="1"/>
    <col min="14089" max="14089" width="1.6640625" customWidth="1"/>
    <col min="14090" max="14091" width="6.6640625" customWidth="1"/>
    <col min="14092" max="14092" width="1.6640625" customWidth="1"/>
    <col min="14093" max="14093" width="6.6640625" customWidth="1"/>
    <col min="14094" max="14094" width="4.6640625" customWidth="1"/>
    <col min="14095" max="14095" width="1.6640625" customWidth="1"/>
    <col min="14096" max="14096" width="4.6640625" customWidth="1"/>
    <col min="14097" max="14098" width="6.6640625" customWidth="1"/>
    <col min="14099" max="14099" width="9.109375" customWidth="1"/>
    <col min="14337" max="14337" width="0.88671875" customWidth="1"/>
    <col min="14338" max="14338" width="6.6640625" customWidth="1"/>
    <col min="14339" max="14339" width="1.6640625" customWidth="1"/>
    <col min="14340" max="14341" width="6.6640625" customWidth="1"/>
    <col min="14342" max="14342" width="1.6640625" customWidth="1"/>
    <col min="14343" max="14344" width="6.6640625" customWidth="1"/>
    <col min="14345" max="14345" width="1.6640625" customWidth="1"/>
    <col min="14346" max="14347" width="6.6640625" customWidth="1"/>
    <col min="14348" max="14348" width="1.6640625" customWidth="1"/>
    <col min="14349" max="14349" width="6.6640625" customWidth="1"/>
    <col min="14350" max="14350" width="4.6640625" customWidth="1"/>
    <col min="14351" max="14351" width="1.6640625" customWidth="1"/>
    <col min="14352" max="14352" width="4.6640625" customWidth="1"/>
    <col min="14353" max="14354" width="6.6640625" customWidth="1"/>
    <col min="14355" max="14355" width="9.109375" customWidth="1"/>
    <col min="14593" max="14593" width="0.88671875" customWidth="1"/>
    <col min="14594" max="14594" width="6.6640625" customWidth="1"/>
    <col min="14595" max="14595" width="1.6640625" customWidth="1"/>
    <col min="14596" max="14597" width="6.6640625" customWidth="1"/>
    <col min="14598" max="14598" width="1.6640625" customWidth="1"/>
    <col min="14599" max="14600" width="6.6640625" customWidth="1"/>
    <col min="14601" max="14601" width="1.6640625" customWidth="1"/>
    <col min="14602" max="14603" width="6.6640625" customWidth="1"/>
    <col min="14604" max="14604" width="1.6640625" customWidth="1"/>
    <col min="14605" max="14605" width="6.6640625" customWidth="1"/>
    <col min="14606" max="14606" width="4.6640625" customWidth="1"/>
    <col min="14607" max="14607" width="1.6640625" customWidth="1"/>
    <col min="14608" max="14608" width="4.6640625" customWidth="1"/>
    <col min="14609" max="14610" width="6.6640625" customWidth="1"/>
    <col min="14611" max="14611" width="9.109375" customWidth="1"/>
    <col min="14849" max="14849" width="0.88671875" customWidth="1"/>
    <col min="14850" max="14850" width="6.6640625" customWidth="1"/>
    <col min="14851" max="14851" width="1.6640625" customWidth="1"/>
    <col min="14852" max="14853" width="6.6640625" customWidth="1"/>
    <col min="14854" max="14854" width="1.6640625" customWidth="1"/>
    <col min="14855" max="14856" width="6.6640625" customWidth="1"/>
    <col min="14857" max="14857" width="1.6640625" customWidth="1"/>
    <col min="14858" max="14859" width="6.6640625" customWidth="1"/>
    <col min="14860" max="14860" width="1.6640625" customWidth="1"/>
    <col min="14861" max="14861" width="6.6640625" customWidth="1"/>
    <col min="14862" max="14862" width="4.6640625" customWidth="1"/>
    <col min="14863" max="14863" width="1.6640625" customWidth="1"/>
    <col min="14864" max="14864" width="4.6640625" customWidth="1"/>
    <col min="14865" max="14866" width="6.6640625" customWidth="1"/>
    <col min="14867" max="14867" width="9.109375" customWidth="1"/>
    <col min="15105" max="15105" width="0.88671875" customWidth="1"/>
    <col min="15106" max="15106" width="6.6640625" customWidth="1"/>
    <col min="15107" max="15107" width="1.6640625" customWidth="1"/>
    <col min="15108" max="15109" width="6.6640625" customWidth="1"/>
    <col min="15110" max="15110" width="1.6640625" customWidth="1"/>
    <col min="15111" max="15112" width="6.6640625" customWidth="1"/>
    <col min="15113" max="15113" width="1.6640625" customWidth="1"/>
    <col min="15114" max="15115" width="6.6640625" customWidth="1"/>
    <col min="15116" max="15116" width="1.6640625" customWidth="1"/>
    <col min="15117" max="15117" width="6.6640625" customWidth="1"/>
    <col min="15118" max="15118" width="4.6640625" customWidth="1"/>
    <col min="15119" max="15119" width="1.6640625" customWidth="1"/>
    <col min="15120" max="15120" width="4.6640625" customWidth="1"/>
    <col min="15121" max="15122" width="6.6640625" customWidth="1"/>
    <col min="15123" max="15123" width="9.109375" customWidth="1"/>
    <col min="15361" max="15361" width="0.88671875" customWidth="1"/>
    <col min="15362" max="15362" width="6.6640625" customWidth="1"/>
    <col min="15363" max="15363" width="1.6640625" customWidth="1"/>
    <col min="15364" max="15365" width="6.6640625" customWidth="1"/>
    <col min="15366" max="15366" width="1.6640625" customWidth="1"/>
    <col min="15367" max="15368" width="6.6640625" customWidth="1"/>
    <col min="15369" max="15369" width="1.6640625" customWidth="1"/>
    <col min="15370" max="15371" width="6.6640625" customWidth="1"/>
    <col min="15372" max="15372" width="1.6640625" customWidth="1"/>
    <col min="15373" max="15373" width="6.6640625" customWidth="1"/>
    <col min="15374" max="15374" width="4.6640625" customWidth="1"/>
    <col min="15375" max="15375" width="1.6640625" customWidth="1"/>
    <col min="15376" max="15376" width="4.6640625" customWidth="1"/>
    <col min="15377" max="15378" width="6.6640625" customWidth="1"/>
    <col min="15379" max="15379" width="9.109375" customWidth="1"/>
    <col min="15617" max="15617" width="0.88671875" customWidth="1"/>
    <col min="15618" max="15618" width="6.6640625" customWidth="1"/>
    <col min="15619" max="15619" width="1.6640625" customWidth="1"/>
    <col min="15620" max="15621" width="6.6640625" customWidth="1"/>
    <col min="15622" max="15622" width="1.6640625" customWidth="1"/>
    <col min="15623" max="15624" width="6.6640625" customWidth="1"/>
    <col min="15625" max="15625" width="1.6640625" customWidth="1"/>
    <col min="15626" max="15627" width="6.6640625" customWidth="1"/>
    <col min="15628" max="15628" width="1.6640625" customWidth="1"/>
    <col min="15629" max="15629" width="6.6640625" customWidth="1"/>
    <col min="15630" max="15630" width="4.6640625" customWidth="1"/>
    <col min="15631" max="15631" width="1.6640625" customWidth="1"/>
    <col min="15632" max="15632" width="4.6640625" customWidth="1"/>
    <col min="15633" max="15634" width="6.6640625" customWidth="1"/>
    <col min="15635" max="15635" width="9.109375" customWidth="1"/>
    <col min="15873" max="15873" width="0.88671875" customWidth="1"/>
    <col min="15874" max="15874" width="6.6640625" customWidth="1"/>
    <col min="15875" max="15875" width="1.6640625" customWidth="1"/>
    <col min="15876" max="15877" width="6.6640625" customWidth="1"/>
    <col min="15878" max="15878" width="1.6640625" customWidth="1"/>
    <col min="15879" max="15880" width="6.6640625" customWidth="1"/>
    <col min="15881" max="15881" width="1.6640625" customWidth="1"/>
    <col min="15882" max="15883" width="6.6640625" customWidth="1"/>
    <col min="15884" max="15884" width="1.6640625" customWidth="1"/>
    <col min="15885" max="15885" width="6.6640625" customWidth="1"/>
    <col min="15886" max="15886" width="4.6640625" customWidth="1"/>
    <col min="15887" max="15887" width="1.6640625" customWidth="1"/>
    <col min="15888" max="15888" width="4.6640625" customWidth="1"/>
    <col min="15889" max="15890" width="6.6640625" customWidth="1"/>
    <col min="15891" max="15891" width="9.109375" customWidth="1"/>
    <col min="16129" max="16129" width="0.88671875" customWidth="1"/>
    <col min="16130" max="16130" width="6.6640625" customWidth="1"/>
    <col min="16131" max="16131" width="1.6640625" customWidth="1"/>
    <col min="16132" max="16133" width="6.6640625" customWidth="1"/>
    <col min="16134" max="16134" width="1.6640625" customWidth="1"/>
    <col min="16135" max="16136" width="6.6640625" customWidth="1"/>
    <col min="16137" max="16137" width="1.6640625" customWidth="1"/>
    <col min="16138" max="16139" width="6.6640625" customWidth="1"/>
    <col min="16140" max="16140" width="1.6640625" customWidth="1"/>
    <col min="16141" max="16141" width="6.6640625" customWidth="1"/>
    <col min="16142" max="16142" width="4.6640625" customWidth="1"/>
    <col min="16143" max="16143" width="1.6640625" customWidth="1"/>
    <col min="16144" max="16144" width="4.6640625" customWidth="1"/>
    <col min="16145" max="16146" width="6.6640625" customWidth="1"/>
    <col min="16147" max="16147" width="9.109375" customWidth="1"/>
  </cols>
  <sheetData>
    <row r="1" spans="1:19" ht="23.4" x14ac:dyDescent="0.45">
      <c r="D1" s="179" t="s">
        <v>28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9" ht="16.2" thickBot="1" x14ac:dyDescent="0.35"/>
    <row r="3" spans="1:19" s="8" customFormat="1" ht="25.05" customHeight="1" x14ac:dyDescent="0.3">
      <c r="A3" s="77"/>
      <c r="B3" s="77"/>
      <c r="C3" s="77"/>
      <c r="D3" s="78"/>
      <c r="E3" s="78"/>
      <c r="F3" s="180" t="s">
        <v>0</v>
      </c>
      <c r="G3" s="145"/>
      <c r="H3" s="145"/>
      <c r="I3" s="145"/>
      <c r="J3" s="181"/>
      <c r="K3" s="78"/>
      <c r="L3" s="78"/>
      <c r="M3" s="180" t="s">
        <v>1</v>
      </c>
      <c r="N3" s="145"/>
      <c r="O3" s="145"/>
      <c r="P3" s="181"/>
      <c r="Q3" s="78"/>
      <c r="R3" s="78"/>
      <c r="S3" s="81"/>
    </row>
    <row r="4" spans="1:19" s="8" customFormat="1" ht="25.05" customHeight="1" x14ac:dyDescent="0.3">
      <c r="A4" s="77"/>
      <c r="B4" s="77"/>
      <c r="C4" s="77"/>
      <c r="D4" s="78"/>
      <c r="E4" s="78"/>
      <c r="F4" s="171">
        <v>1</v>
      </c>
      <c r="G4" s="172"/>
      <c r="H4" s="173" t="s">
        <v>70</v>
      </c>
      <c r="I4" s="173"/>
      <c r="J4" s="174"/>
      <c r="K4" s="78"/>
      <c r="L4" s="78"/>
      <c r="M4" s="171" t="s">
        <v>2</v>
      </c>
      <c r="N4" s="172"/>
      <c r="O4" s="172"/>
      <c r="P4" s="82">
        <v>2</v>
      </c>
      <c r="Q4" s="78"/>
      <c r="R4" s="78"/>
      <c r="S4" s="81"/>
    </row>
    <row r="5" spans="1:19" s="8" customFormat="1" ht="25.05" customHeight="1" x14ac:dyDescent="0.3">
      <c r="A5" s="77"/>
      <c r="B5" s="77"/>
      <c r="C5" s="77"/>
      <c r="D5" s="78"/>
      <c r="E5" s="78"/>
      <c r="F5" s="171">
        <v>2</v>
      </c>
      <c r="G5" s="172"/>
      <c r="H5" s="173" t="s">
        <v>77</v>
      </c>
      <c r="I5" s="173"/>
      <c r="J5" s="174"/>
      <c r="K5" s="78"/>
      <c r="L5" s="78"/>
      <c r="M5" s="171" t="s">
        <v>3</v>
      </c>
      <c r="N5" s="172"/>
      <c r="O5" s="172"/>
      <c r="P5" s="82"/>
      <c r="Q5" s="78"/>
      <c r="R5" s="78"/>
      <c r="S5" s="81"/>
    </row>
    <row r="6" spans="1:19" s="8" customFormat="1" ht="25.05" customHeight="1" thickBot="1" x14ac:dyDescent="0.35">
      <c r="A6" s="77"/>
      <c r="B6" s="77"/>
      <c r="C6" s="77"/>
      <c r="D6" s="78"/>
      <c r="E6" s="78"/>
      <c r="F6" s="175">
        <v>3</v>
      </c>
      <c r="G6" s="176"/>
      <c r="H6" s="177" t="s">
        <v>60</v>
      </c>
      <c r="I6" s="177"/>
      <c r="J6" s="178"/>
      <c r="K6" s="78"/>
      <c r="L6" s="78"/>
      <c r="M6" s="175" t="s">
        <v>4</v>
      </c>
      <c r="N6" s="176"/>
      <c r="O6" s="176"/>
      <c r="P6" s="83">
        <v>1</v>
      </c>
      <c r="Q6" s="78"/>
      <c r="R6" s="78"/>
      <c r="S6" s="81"/>
    </row>
    <row r="7" spans="1:19" ht="25.05" customHeight="1" thickBot="1" x14ac:dyDescent="0.35">
      <c r="A7" s="84"/>
      <c r="B7" s="84"/>
      <c r="C7" s="84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6"/>
    </row>
    <row r="8" spans="1:19" s="8" customFormat="1" ht="25.05" customHeight="1" x14ac:dyDescent="0.3">
      <c r="A8" s="77"/>
      <c r="B8" s="77"/>
      <c r="C8" s="77"/>
      <c r="D8" s="78"/>
      <c r="E8" s="160" t="s">
        <v>5</v>
      </c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2"/>
      <c r="Q8" s="78"/>
      <c r="R8" s="78"/>
      <c r="S8" s="81"/>
    </row>
    <row r="9" spans="1:19" s="8" customFormat="1" ht="25.05" customHeight="1" x14ac:dyDescent="0.3">
      <c r="A9" s="77"/>
      <c r="B9" s="77"/>
      <c r="C9" s="77"/>
      <c r="D9" s="78"/>
      <c r="E9" s="87" t="s">
        <v>6</v>
      </c>
      <c r="F9" s="163" t="s">
        <v>7</v>
      </c>
      <c r="G9" s="164"/>
      <c r="H9" s="165" t="str">
        <f>H4</f>
        <v>ZŠ Mikulov</v>
      </c>
      <c r="I9" s="166"/>
      <c r="J9" s="167"/>
      <c r="K9" s="168" t="str">
        <f>H5</f>
        <v>ZŠ HO, Očovská</v>
      </c>
      <c r="L9" s="168"/>
      <c r="M9" s="169"/>
      <c r="N9" s="88">
        <v>3</v>
      </c>
      <c r="O9" s="89" t="s">
        <v>8</v>
      </c>
      <c r="P9" s="90">
        <v>0</v>
      </c>
      <c r="Q9" s="77"/>
      <c r="R9" s="77"/>
      <c r="S9" s="81"/>
    </row>
    <row r="10" spans="1:19" s="8" customFormat="1" ht="25.05" customHeight="1" x14ac:dyDescent="0.3">
      <c r="A10" s="77"/>
      <c r="B10" s="77"/>
      <c r="C10" s="77"/>
      <c r="D10" s="78"/>
      <c r="E10" s="87" t="s">
        <v>9</v>
      </c>
      <c r="F10" s="163" t="s">
        <v>10</v>
      </c>
      <c r="G10" s="164"/>
      <c r="H10" s="170" t="str">
        <f>H5</f>
        <v>ZŠ HO, Očovská</v>
      </c>
      <c r="I10" s="170"/>
      <c r="J10" s="170"/>
      <c r="K10" s="168" t="str">
        <f>H6</f>
        <v>ZŠ Kunštát</v>
      </c>
      <c r="L10" s="168"/>
      <c r="M10" s="169"/>
      <c r="N10" s="88">
        <v>0</v>
      </c>
      <c r="O10" s="89" t="s">
        <v>8</v>
      </c>
      <c r="P10" s="90">
        <v>3</v>
      </c>
      <c r="Q10" s="77"/>
      <c r="R10" s="77"/>
      <c r="S10" s="81"/>
    </row>
    <row r="11" spans="1:19" s="8" customFormat="1" ht="25.05" customHeight="1" thickBot="1" x14ac:dyDescent="0.35">
      <c r="A11" s="77"/>
      <c r="B11" s="77"/>
      <c r="C11" s="77"/>
      <c r="D11" s="78"/>
      <c r="E11" s="91" t="s">
        <v>11</v>
      </c>
      <c r="F11" s="151" t="s">
        <v>12</v>
      </c>
      <c r="G11" s="152"/>
      <c r="H11" s="153" t="str">
        <f>H4</f>
        <v>ZŠ Mikulov</v>
      </c>
      <c r="I11" s="153"/>
      <c r="J11" s="153"/>
      <c r="K11" s="154" t="str">
        <f>H6</f>
        <v>ZŠ Kunštát</v>
      </c>
      <c r="L11" s="154"/>
      <c r="M11" s="155"/>
      <c r="N11" s="92">
        <v>2</v>
      </c>
      <c r="O11" s="93" t="s">
        <v>8</v>
      </c>
      <c r="P11" s="94">
        <v>3</v>
      </c>
      <c r="Q11" s="77"/>
      <c r="R11" s="77"/>
      <c r="S11" s="81"/>
    </row>
    <row r="12" spans="1:19" ht="25.05" customHeight="1" thickBot="1" x14ac:dyDescent="0.35">
      <c r="A12" s="84"/>
      <c r="B12" s="84"/>
      <c r="C12" s="84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6"/>
    </row>
    <row r="13" spans="1:19" s="8" customFormat="1" ht="25.05" customHeight="1" x14ac:dyDescent="0.3">
      <c r="A13" s="77"/>
      <c r="B13" s="156" t="s">
        <v>13</v>
      </c>
      <c r="C13" s="157"/>
      <c r="D13" s="158"/>
      <c r="E13" s="159" t="str">
        <f>H4</f>
        <v>ZŠ Mikulov</v>
      </c>
      <c r="F13" s="159"/>
      <c r="G13" s="159"/>
      <c r="H13" s="159" t="str">
        <f>H5</f>
        <v>ZŠ HO, Očovská</v>
      </c>
      <c r="I13" s="159"/>
      <c r="J13" s="159"/>
      <c r="K13" s="159" t="str">
        <f>H6</f>
        <v>ZŠ Kunštát</v>
      </c>
      <c r="L13" s="159"/>
      <c r="M13" s="159"/>
      <c r="N13" s="145" t="s">
        <v>14</v>
      </c>
      <c r="O13" s="145"/>
      <c r="P13" s="145"/>
      <c r="Q13" s="79" t="s">
        <v>15</v>
      </c>
      <c r="R13" s="80" t="s">
        <v>16</v>
      </c>
      <c r="S13" s="81"/>
    </row>
    <row r="14" spans="1:19" s="8" customFormat="1" ht="25.05" customHeight="1" x14ac:dyDescent="0.3">
      <c r="A14" s="77"/>
      <c r="B14" s="146" t="str">
        <f>H4</f>
        <v>ZŠ Mikulov</v>
      </c>
      <c r="C14" s="147"/>
      <c r="D14" s="147"/>
      <c r="E14" s="95">
        <v>0</v>
      </c>
      <c r="F14" s="96">
        <v>0</v>
      </c>
      <c r="G14" s="97">
        <v>0</v>
      </c>
      <c r="H14" s="98">
        <f>N9</f>
        <v>3</v>
      </c>
      <c r="I14" s="99" t="s">
        <v>8</v>
      </c>
      <c r="J14" s="100">
        <f>P9</f>
        <v>0</v>
      </c>
      <c r="K14" s="98">
        <f>N11</f>
        <v>2</v>
      </c>
      <c r="L14" s="99" t="s">
        <v>8</v>
      </c>
      <c r="M14" s="100">
        <f>P11</f>
        <v>3</v>
      </c>
      <c r="N14" s="101">
        <f>H14+K14</f>
        <v>5</v>
      </c>
      <c r="O14" s="89" t="s">
        <v>8</v>
      </c>
      <c r="P14" s="102">
        <f>J14+M14</f>
        <v>3</v>
      </c>
      <c r="Q14" s="103">
        <v>3</v>
      </c>
      <c r="R14" s="104" t="s">
        <v>9</v>
      </c>
      <c r="S14" s="81"/>
    </row>
    <row r="15" spans="1:19" s="8" customFormat="1" ht="25.05" customHeight="1" x14ac:dyDescent="0.3">
      <c r="A15" s="77"/>
      <c r="B15" s="146" t="str">
        <f>H5</f>
        <v>ZŠ HO, Očovská</v>
      </c>
      <c r="C15" s="147"/>
      <c r="D15" s="147"/>
      <c r="E15" s="98">
        <f>P9</f>
        <v>0</v>
      </c>
      <c r="F15" s="99" t="s">
        <v>8</v>
      </c>
      <c r="G15" s="100">
        <f>N9</f>
        <v>3</v>
      </c>
      <c r="H15" s="95">
        <v>0</v>
      </c>
      <c r="I15" s="96">
        <v>0</v>
      </c>
      <c r="J15" s="97">
        <v>0</v>
      </c>
      <c r="K15" s="98">
        <f>N10</f>
        <v>0</v>
      </c>
      <c r="L15" s="99" t="s">
        <v>8</v>
      </c>
      <c r="M15" s="100">
        <f>P10</f>
        <v>3</v>
      </c>
      <c r="N15" s="101">
        <f>E15+K15</f>
        <v>0</v>
      </c>
      <c r="O15" s="89" t="s">
        <v>8</v>
      </c>
      <c r="P15" s="102">
        <f>G15+M15</f>
        <v>6</v>
      </c>
      <c r="Q15" s="103">
        <v>2</v>
      </c>
      <c r="R15" s="104" t="s">
        <v>11</v>
      </c>
      <c r="S15" s="81"/>
    </row>
    <row r="16" spans="1:19" s="8" customFormat="1" ht="25.05" customHeight="1" thickBot="1" x14ac:dyDescent="0.35">
      <c r="A16" s="77"/>
      <c r="B16" s="148" t="str">
        <f>H6</f>
        <v>ZŠ Kunštát</v>
      </c>
      <c r="C16" s="149"/>
      <c r="D16" s="150"/>
      <c r="E16" s="105">
        <f>P11</f>
        <v>3</v>
      </c>
      <c r="F16" s="106" t="s">
        <v>8</v>
      </c>
      <c r="G16" s="107">
        <f>N11</f>
        <v>2</v>
      </c>
      <c r="H16" s="105">
        <f>P10</f>
        <v>3</v>
      </c>
      <c r="I16" s="106" t="s">
        <v>8</v>
      </c>
      <c r="J16" s="107">
        <f>N10</f>
        <v>0</v>
      </c>
      <c r="K16" s="108">
        <v>0</v>
      </c>
      <c r="L16" s="109">
        <v>0</v>
      </c>
      <c r="M16" s="110"/>
      <c r="N16" s="111">
        <f>E16+H16</f>
        <v>6</v>
      </c>
      <c r="O16" s="93" t="s">
        <v>8</v>
      </c>
      <c r="P16" s="112">
        <f>G16+J16</f>
        <v>2</v>
      </c>
      <c r="Q16" s="113">
        <v>4</v>
      </c>
      <c r="R16" s="114" t="s">
        <v>6</v>
      </c>
      <c r="S16" s="81"/>
    </row>
    <row r="18" spans="2:18" x14ac:dyDescent="0.3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</row>
    <row r="19" spans="2:18" x14ac:dyDescent="0.3">
      <c r="B19" s="76" t="s">
        <v>26</v>
      </c>
      <c r="C19" s="76"/>
      <c r="D19" s="5"/>
      <c r="E19" s="143" t="s">
        <v>87</v>
      </c>
      <c r="F19" s="143"/>
      <c r="G19" s="143"/>
      <c r="J19" s="143" t="s">
        <v>60</v>
      </c>
      <c r="K19" s="143"/>
      <c r="L19" s="143"/>
      <c r="M19" s="3">
        <v>3</v>
      </c>
      <c r="N19" s="3">
        <v>0</v>
      </c>
    </row>
    <row r="20" spans="2:18" x14ac:dyDescent="0.3">
      <c r="B20" s="76"/>
      <c r="C20" s="76"/>
      <c r="G20" s="144"/>
      <c r="H20" s="144"/>
      <c r="J20" s="144"/>
      <c r="K20" s="144"/>
    </row>
    <row r="21" spans="2:18" x14ac:dyDescent="0.3">
      <c r="B21" s="76" t="s">
        <v>27</v>
      </c>
      <c r="C21" s="76"/>
      <c r="E21" s="143" t="s">
        <v>88</v>
      </c>
      <c r="F21" s="143"/>
      <c r="G21" s="143"/>
      <c r="J21" s="143" t="s">
        <v>70</v>
      </c>
      <c r="K21" s="143"/>
      <c r="L21" s="143"/>
      <c r="M21" s="3">
        <v>1</v>
      </c>
      <c r="N21" s="3">
        <v>3</v>
      </c>
    </row>
    <row r="22" spans="2:18" x14ac:dyDescent="0.3">
      <c r="G22" s="144"/>
      <c r="H22" s="144"/>
      <c r="J22" s="144"/>
      <c r="K22" s="144"/>
    </row>
    <row r="23" spans="2:18" x14ac:dyDescent="0.3">
      <c r="B23" s="1" t="s">
        <v>85</v>
      </c>
      <c r="E23" s="143" t="s">
        <v>54</v>
      </c>
      <c r="F23" s="143"/>
      <c r="G23" s="143"/>
      <c r="J23" s="143" t="s">
        <v>63</v>
      </c>
      <c r="K23" s="143"/>
      <c r="M23" s="3">
        <v>3</v>
      </c>
      <c r="N23" s="3">
        <v>0</v>
      </c>
    </row>
    <row r="29" spans="2:18" hidden="1" x14ac:dyDescent="0.3"/>
    <row r="30" spans="2:18" hidden="1" x14ac:dyDescent="0.3"/>
    <row r="31" spans="2:18" hidden="1" x14ac:dyDescent="0.3"/>
    <row r="32" spans="2:18" hidden="1" x14ac:dyDescent="0.3"/>
    <row r="33" hidden="1" x14ac:dyDescent="0.3"/>
  </sheetData>
  <mergeCells count="40">
    <mergeCell ref="G20:H20"/>
    <mergeCell ref="J20:K20"/>
    <mergeCell ref="E21:G21"/>
    <mergeCell ref="J21:L21"/>
    <mergeCell ref="G22:H22"/>
    <mergeCell ref="J22:K22"/>
    <mergeCell ref="N13:P13"/>
    <mergeCell ref="B14:D14"/>
    <mergeCell ref="B15:D15"/>
    <mergeCell ref="B16:D16"/>
    <mergeCell ref="E19:G19"/>
    <mergeCell ref="J19:L19"/>
    <mergeCell ref="F11:G11"/>
    <mergeCell ref="H11:J11"/>
    <mergeCell ref="K11:M11"/>
    <mergeCell ref="B13:D13"/>
    <mergeCell ref="E13:G13"/>
    <mergeCell ref="H13:J13"/>
    <mergeCell ref="K13:M13"/>
    <mergeCell ref="H9:J9"/>
    <mergeCell ref="K9:M9"/>
    <mergeCell ref="F10:G10"/>
    <mergeCell ref="H10:J10"/>
    <mergeCell ref="K10:M10"/>
    <mergeCell ref="E23:G23"/>
    <mergeCell ref="J23:K23"/>
    <mergeCell ref="D1:R1"/>
    <mergeCell ref="F3:J3"/>
    <mergeCell ref="M3:P3"/>
    <mergeCell ref="F4:G4"/>
    <mergeCell ref="H4:J4"/>
    <mergeCell ref="M4:O4"/>
    <mergeCell ref="F5:G5"/>
    <mergeCell ref="H5:J5"/>
    <mergeCell ref="M5:O5"/>
    <mergeCell ref="F6:G6"/>
    <mergeCell ref="H6:J6"/>
    <mergeCell ref="M6:O6"/>
    <mergeCell ref="E8:P8"/>
    <mergeCell ref="F9:G9"/>
  </mergeCells>
  <conditionalFormatting sqref="S33">
    <cfRule type="cellIs" dxfId="4" priority="1" stopIfTrue="1" operator="equal">
      <formula>$S$28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B6B26-3BEB-4498-860A-B6ED55752379}">
  <dimension ref="A1:AK46"/>
  <sheetViews>
    <sheetView topLeftCell="A10" workbookViewId="0">
      <selection activeCell="AQ30" sqref="AQ30"/>
    </sheetView>
  </sheetViews>
  <sheetFormatPr defaultRowHeight="15.6" x14ac:dyDescent="0.3"/>
  <cols>
    <col min="1" max="1" width="0.88671875" style="3" customWidth="1"/>
    <col min="2" max="2" width="14.6640625" style="3" customWidth="1"/>
    <col min="3" max="3" width="6.6640625" style="3" customWidth="1"/>
    <col min="4" max="4" width="1.6640625" style="3" customWidth="1"/>
    <col min="5" max="6" width="6.6640625" style="3" customWidth="1"/>
    <col min="7" max="7" width="1.6640625" style="3" customWidth="1"/>
    <col min="8" max="9" width="6.6640625" style="3" customWidth="1"/>
    <col min="10" max="10" width="1.6640625" style="3" customWidth="1"/>
    <col min="11" max="12" width="6.6640625" style="3" customWidth="1"/>
    <col min="13" max="13" width="1.6640625" style="3" customWidth="1"/>
    <col min="14" max="15" width="6.6640625" style="3" customWidth="1"/>
    <col min="16" max="16" width="1.6640625" style="3" customWidth="1"/>
    <col min="17" max="17" width="6.6640625" style="3" customWidth="1"/>
    <col min="18" max="18" width="4.6640625" style="3" customWidth="1"/>
    <col min="19" max="19" width="1.6640625" style="3" customWidth="1"/>
    <col min="20" max="20" width="4.6640625" style="3" customWidth="1"/>
    <col min="21" max="22" width="6.6640625" style="3" customWidth="1"/>
    <col min="23" max="23" width="2.6640625" style="73" hidden="1" customWidth="1"/>
    <col min="24" max="24" width="8.5546875" style="73" hidden="1" customWidth="1"/>
    <col min="25" max="25" width="3" style="73" hidden="1" customWidth="1"/>
    <col min="26" max="26" width="8" style="73" hidden="1" customWidth="1"/>
    <col min="27" max="27" width="3" style="73" hidden="1" customWidth="1"/>
    <col min="28" max="28" width="8" style="73" hidden="1" customWidth="1"/>
    <col min="29" max="29" width="3" style="73" hidden="1" customWidth="1"/>
    <col min="30" max="30" width="12" style="73" hidden="1" customWidth="1"/>
    <col min="31" max="31" width="3" style="73" hidden="1" customWidth="1"/>
    <col min="32" max="32" width="12" style="73" hidden="1" customWidth="1"/>
    <col min="33" max="35" width="5.109375" style="73" hidden="1" customWidth="1"/>
    <col min="36" max="36" width="2.6640625" hidden="1" customWidth="1"/>
    <col min="37" max="37" width="5.109375" hidden="1" customWidth="1"/>
    <col min="257" max="257" width="0.88671875" customWidth="1"/>
    <col min="258" max="258" width="14.6640625" customWidth="1"/>
    <col min="259" max="259" width="6.6640625" customWidth="1"/>
    <col min="260" max="260" width="1.6640625" customWidth="1"/>
    <col min="261" max="262" width="6.6640625" customWidth="1"/>
    <col min="263" max="263" width="1.6640625" customWidth="1"/>
    <col min="264" max="265" width="6.6640625" customWidth="1"/>
    <col min="266" max="266" width="1.6640625" customWidth="1"/>
    <col min="267" max="268" width="6.6640625" customWidth="1"/>
    <col min="269" max="269" width="1.6640625" customWidth="1"/>
    <col min="270" max="271" width="6.6640625" customWidth="1"/>
    <col min="272" max="272" width="1.6640625" customWidth="1"/>
    <col min="273" max="273" width="6.6640625" customWidth="1"/>
    <col min="274" max="274" width="4.6640625" customWidth="1"/>
    <col min="275" max="275" width="1.6640625" customWidth="1"/>
    <col min="276" max="276" width="4.6640625" customWidth="1"/>
    <col min="277" max="278" width="6.6640625" customWidth="1"/>
    <col min="279" max="293" width="0" hidden="1" customWidth="1"/>
    <col min="513" max="513" width="0.88671875" customWidth="1"/>
    <col min="514" max="514" width="14.6640625" customWidth="1"/>
    <col min="515" max="515" width="6.6640625" customWidth="1"/>
    <col min="516" max="516" width="1.6640625" customWidth="1"/>
    <col min="517" max="518" width="6.6640625" customWidth="1"/>
    <col min="519" max="519" width="1.6640625" customWidth="1"/>
    <col min="520" max="521" width="6.6640625" customWidth="1"/>
    <col min="522" max="522" width="1.6640625" customWidth="1"/>
    <col min="523" max="524" width="6.6640625" customWidth="1"/>
    <col min="525" max="525" width="1.6640625" customWidth="1"/>
    <col min="526" max="527" width="6.6640625" customWidth="1"/>
    <col min="528" max="528" width="1.6640625" customWidth="1"/>
    <col min="529" max="529" width="6.6640625" customWidth="1"/>
    <col min="530" max="530" width="4.6640625" customWidth="1"/>
    <col min="531" max="531" width="1.6640625" customWidth="1"/>
    <col min="532" max="532" width="4.6640625" customWidth="1"/>
    <col min="533" max="534" width="6.6640625" customWidth="1"/>
    <col min="535" max="549" width="0" hidden="1" customWidth="1"/>
    <col min="769" max="769" width="0.88671875" customWidth="1"/>
    <col min="770" max="770" width="14.6640625" customWidth="1"/>
    <col min="771" max="771" width="6.6640625" customWidth="1"/>
    <col min="772" max="772" width="1.6640625" customWidth="1"/>
    <col min="773" max="774" width="6.6640625" customWidth="1"/>
    <col min="775" max="775" width="1.6640625" customWidth="1"/>
    <col min="776" max="777" width="6.6640625" customWidth="1"/>
    <col min="778" max="778" width="1.6640625" customWidth="1"/>
    <col min="779" max="780" width="6.6640625" customWidth="1"/>
    <col min="781" max="781" width="1.6640625" customWidth="1"/>
    <col min="782" max="783" width="6.6640625" customWidth="1"/>
    <col min="784" max="784" width="1.6640625" customWidth="1"/>
    <col min="785" max="785" width="6.6640625" customWidth="1"/>
    <col min="786" max="786" width="4.6640625" customWidth="1"/>
    <col min="787" max="787" width="1.6640625" customWidth="1"/>
    <col min="788" max="788" width="4.6640625" customWidth="1"/>
    <col min="789" max="790" width="6.6640625" customWidth="1"/>
    <col min="791" max="805" width="0" hidden="1" customWidth="1"/>
    <col min="1025" max="1025" width="0.88671875" customWidth="1"/>
    <col min="1026" max="1026" width="14.6640625" customWidth="1"/>
    <col min="1027" max="1027" width="6.6640625" customWidth="1"/>
    <col min="1028" max="1028" width="1.6640625" customWidth="1"/>
    <col min="1029" max="1030" width="6.6640625" customWidth="1"/>
    <col min="1031" max="1031" width="1.6640625" customWidth="1"/>
    <col min="1032" max="1033" width="6.6640625" customWidth="1"/>
    <col min="1034" max="1034" width="1.6640625" customWidth="1"/>
    <col min="1035" max="1036" width="6.6640625" customWidth="1"/>
    <col min="1037" max="1037" width="1.6640625" customWidth="1"/>
    <col min="1038" max="1039" width="6.6640625" customWidth="1"/>
    <col min="1040" max="1040" width="1.6640625" customWidth="1"/>
    <col min="1041" max="1041" width="6.6640625" customWidth="1"/>
    <col min="1042" max="1042" width="4.6640625" customWidth="1"/>
    <col min="1043" max="1043" width="1.6640625" customWidth="1"/>
    <col min="1044" max="1044" width="4.6640625" customWidth="1"/>
    <col min="1045" max="1046" width="6.6640625" customWidth="1"/>
    <col min="1047" max="1061" width="0" hidden="1" customWidth="1"/>
    <col min="1281" max="1281" width="0.88671875" customWidth="1"/>
    <col min="1282" max="1282" width="14.6640625" customWidth="1"/>
    <col min="1283" max="1283" width="6.6640625" customWidth="1"/>
    <col min="1284" max="1284" width="1.6640625" customWidth="1"/>
    <col min="1285" max="1286" width="6.6640625" customWidth="1"/>
    <col min="1287" max="1287" width="1.6640625" customWidth="1"/>
    <col min="1288" max="1289" width="6.6640625" customWidth="1"/>
    <col min="1290" max="1290" width="1.6640625" customWidth="1"/>
    <col min="1291" max="1292" width="6.6640625" customWidth="1"/>
    <col min="1293" max="1293" width="1.6640625" customWidth="1"/>
    <col min="1294" max="1295" width="6.6640625" customWidth="1"/>
    <col min="1296" max="1296" width="1.6640625" customWidth="1"/>
    <col min="1297" max="1297" width="6.6640625" customWidth="1"/>
    <col min="1298" max="1298" width="4.6640625" customWidth="1"/>
    <col min="1299" max="1299" width="1.6640625" customWidth="1"/>
    <col min="1300" max="1300" width="4.6640625" customWidth="1"/>
    <col min="1301" max="1302" width="6.6640625" customWidth="1"/>
    <col min="1303" max="1317" width="0" hidden="1" customWidth="1"/>
    <col min="1537" max="1537" width="0.88671875" customWidth="1"/>
    <col min="1538" max="1538" width="14.6640625" customWidth="1"/>
    <col min="1539" max="1539" width="6.6640625" customWidth="1"/>
    <col min="1540" max="1540" width="1.6640625" customWidth="1"/>
    <col min="1541" max="1542" width="6.6640625" customWidth="1"/>
    <col min="1543" max="1543" width="1.6640625" customWidth="1"/>
    <col min="1544" max="1545" width="6.6640625" customWidth="1"/>
    <col min="1546" max="1546" width="1.6640625" customWidth="1"/>
    <col min="1547" max="1548" width="6.6640625" customWidth="1"/>
    <col min="1549" max="1549" width="1.6640625" customWidth="1"/>
    <col min="1550" max="1551" width="6.6640625" customWidth="1"/>
    <col min="1552" max="1552" width="1.6640625" customWidth="1"/>
    <col min="1553" max="1553" width="6.6640625" customWidth="1"/>
    <col min="1554" max="1554" width="4.6640625" customWidth="1"/>
    <col min="1555" max="1555" width="1.6640625" customWidth="1"/>
    <col min="1556" max="1556" width="4.6640625" customWidth="1"/>
    <col min="1557" max="1558" width="6.6640625" customWidth="1"/>
    <col min="1559" max="1573" width="0" hidden="1" customWidth="1"/>
    <col min="1793" max="1793" width="0.88671875" customWidth="1"/>
    <col min="1794" max="1794" width="14.6640625" customWidth="1"/>
    <col min="1795" max="1795" width="6.6640625" customWidth="1"/>
    <col min="1796" max="1796" width="1.6640625" customWidth="1"/>
    <col min="1797" max="1798" width="6.6640625" customWidth="1"/>
    <col min="1799" max="1799" width="1.6640625" customWidth="1"/>
    <col min="1800" max="1801" width="6.6640625" customWidth="1"/>
    <col min="1802" max="1802" width="1.6640625" customWidth="1"/>
    <col min="1803" max="1804" width="6.6640625" customWidth="1"/>
    <col min="1805" max="1805" width="1.6640625" customWidth="1"/>
    <col min="1806" max="1807" width="6.6640625" customWidth="1"/>
    <col min="1808" max="1808" width="1.6640625" customWidth="1"/>
    <col min="1809" max="1809" width="6.6640625" customWidth="1"/>
    <col min="1810" max="1810" width="4.6640625" customWidth="1"/>
    <col min="1811" max="1811" width="1.6640625" customWidth="1"/>
    <col min="1812" max="1812" width="4.6640625" customWidth="1"/>
    <col min="1813" max="1814" width="6.6640625" customWidth="1"/>
    <col min="1815" max="1829" width="0" hidden="1" customWidth="1"/>
    <col min="2049" max="2049" width="0.88671875" customWidth="1"/>
    <col min="2050" max="2050" width="14.6640625" customWidth="1"/>
    <col min="2051" max="2051" width="6.6640625" customWidth="1"/>
    <col min="2052" max="2052" width="1.6640625" customWidth="1"/>
    <col min="2053" max="2054" width="6.6640625" customWidth="1"/>
    <col min="2055" max="2055" width="1.6640625" customWidth="1"/>
    <col min="2056" max="2057" width="6.6640625" customWidth="1"/>
    <col min="2058" max="2058" width="1.6640625" customWidth="1"/>
    <col min="2059" max="2060" width="6.6640625" customWidth="1"/>
    <col min="2061" max="2061" width="1.6640625" customWidth="1"/>
    <col min="2062" max="2063" width="6.6640625" customWidth="1"/>
    <col min="2064" max="2064" width="1.6640625" customWidth="1"/>
    <col min="2065" max="2065" width="6.6640625" customWidth="1"/>
    <col min="2066" max="2066" width="4.6640625" customWidth="1"/>
    <col min="2067" max="2067" width="1.6640625" customWidth="1"/>
    <col min="2068" max="2068" width="4.6640625" customWidth="1"/>
    <col min="2069" max="2070" width="6.6640625" customWidth="1"/>
    <col min="2071" max="2085" width="0" hidden="1" customWidth="1"/>
    <col min="2305" max="2305" width="0.88671875" customWidth="1"/>
    <col min="2306" max="2306" width="14.6640625" customWidth="1"/>
    <col min="2307" max="2307" width="6.6640625" customWidth="1"/>
    <col min="2308" max="2308" width="1.6640625" customWidth="1"/>
    <col min="2309" max="2310" width="6.6640625" customWidth="1"/>
    <col min="2311" max="2311" width="1.6640625" customWidth="1"/>
    <col min="2312" max="2313" width="6.6640625" customWidth="1"/>
    <col min="2314" max="2314" width="1.6640625" customWidth="1"/>
    <col min="2315" max="2316" width="6.6640625" customWidth="1"/>
    <col min="2317" max="2317" width="1.6640625" customWidth="1"/>
    <col min="2318" max="2319" width="6.6640625" customWidth="1"/>
    <col min="2320" max="2320" width="1.6640625" customWidth="1"/>
    <col min="2321" max="2321" width="6.6640625" customWidth="1"/>
    <col min="2322" max="2322" width="4.6640625" customWidth="1"/>
    <col min="2323" max="2323" width="1.6640625" customWidth="1"/>
    <col min="2324" max="2324" width="4.6640625" customWidth="1"/>
    <col min="2325" max="2326" width="6.6640625" customWidth="1"/>
    <col min="2327" max="2341" width="0" hidden="1" customWidth="1"/>
    <col min="2561" max="2561" width="0.88671875" customWidth="1"/>
    <col min="2562" max="2562" width="14.6640625" customWidth="1"/>
    <col min="2563" max="2563" width="6.6640625" customWidth="1"/>
    <col min="2564" max="2564" width="1.6640625" customWidth="1"/>
    <col min="2565" max="2566" width="6.6640625" customWidth="1"/>
    <col min="2567" max="2567" width="1.6640625" customWidth="1"/>
    <col min="2568" max="2569" width="6.6640625" customWidth="1"/>
    <col min="2570" max="2570" width="1.6640625" customWidth="1"/>
    <col min="2571" max="2572" width="6.6640625" customWidth="1"/>
    <col min="2573" max="2573" width="1.6640625" customWidth="1"/>
    <col min="2574" max="2575" width="6.6640625" customWidth="1"/>
    <col min="2576" max="2576" width="1.6640625" customWidth="1"/>
    <col min="2577" max="2577" width="6.6640625" customWidth="1"/>
    <col min="2578" max="2578" width="4.6640625" customWidth="1"/>
    <col min="2579" max="2579" width="1.6640625" customWidth="1"/>
    <col min="2580" max="2580" width="4.6640625" customWidth="1"/>
    <col min="2581" max="2582" width="6.6640625" customWidth="1"/>
    <col min="2583" max="2597" width="0" hidden="1" customWidth="1"/>
    <col min="2817" max="2817" width="0.88671875" customWidth="1"/>
    <col min="2818" max="2818" width="14.6640625" customWidth="1"/>
    <col min="2819" max="2819" width="6.6640625" customWidth="1"/>
    <col min="2820" max="2820" width="1.6640625" customWidth="1"/>
    <col min="2821" max="2822" width="6.6640625" customWidth="1"/>
    <col min="2823" max="2823" width="1.6640625" customWidth="1"/>
    <col min="2824" max="2825" width="6.6640625" customWidth="1"/>
    <col min="2826" max="2826" width="1.6640625" customWidth="1"/>
    <col min="2827" max="2828" width="6.6640625" customWidth="1"/>
    <col min="2829" max="2829" width="1.6640625" customWidth="1"/>
    <col min="2830" max="2831" width="6.6640625" customWidth="1"/>
    <col min="2832" max="2832" width="1.6640625" customWidth="1"/>
    <col min="2833" max="2833" width="6.6640625" customWidth="1"/>
    <col min="2834" max="2834" width="4.6640625" customWidth="1"/>
    <col min="2835" max="2835" width="1.6640625" customWidth="1"/>
    <col min="2836" max="2836" width="4.6640625" customWidth="1"/>
    <col min="2837" max="2838" width="6.6640625" customWidth="1"/>
    <col min="2839" max="2853" width="0" hidden="1" customWidth="1"/>
    <col min="3073" max="3073" width="0.88671875" customWidth="1"/>
    <col min="3074" max="3074" width="14.6640625" customWidth="1"/>
    <col min="3075" max="3075" width="6.6640625" customWidth="1"/>
    <col min="3076" max="3076" width="1.6640625" customWidth="1"/>
    <col min="3077" max="3078" width="6.6640625" customWidth="1"/>
    <col min="3079" max="3079" width="1.6640625" customWidth="1"/>
    <col min="3080" max="3081" width="6.6640625" customWidth="1"/>
    <col min="3082" max="3082" width="1.6640625" customWidth="1"/>
    <col min="3083" max="3084" width="6.6640625" customWidth="1"/>
    <col min="3085" max="3085" width="1.6640625" customWidth="1"/>
    <col min="3086" max="3087" width="6.6640625" customWidth="1"/>
    <col min="3088" max="3088" width="1.6640625" customWidth="1"/>
    <col min="3089" max="3089" width="6.6640625" customWidth="1"/>
    <col min="3090" max="3090" width="4.6640625" customWidth="1"/>
    <col min="3091" max="3091" width="1.6640625" customWidth="1"/>
    <col min="3092" max="3092" width="4.6640625" customWidth="1"/>
    <col min="3093" max="3094" width="6.6640625" customWidth="1"/>
    <col min="3095" max="3109" width="0" hidden="1" customWidth="1"/>
    <col min="3329" max="3329" width="0.88671875" customWidth="1"/>
    <col min="3330" max="3330" width="14.6640625" customWidth="1"/>
    <col min="3331" max="3331" width="6.6640625" customWidth="1"/>
    <col min="3332" max="3332" width="1.6640625" customWidth="1"/>
    <col min="3333" max="3334" width="6.6640625" customWidth="1"/>
    <col min="3335" max="3335" width="1.6640625" customWidth="1"/>
    <col min="3336" max="3337" width="6.6640625" customWidth="1"/>
    <col min="3338" max="3338" width="1.6640625" customWidth="1"/>
    <col min="3339" max="3340" width="6.6640625" customWidth="1"/>
    <col min="3341" max="3341" width="1.6640625" customWidth="1"/>
    <col min="3342" max="3343" width="6.6640625" customWidth="1"/>
    <col min="3344" max="3344" width="1.6640625" customWidth="1"/>
    <col min="3345" max="3345" width="6.6640625" customWidth="1"/>
    <col min="3346" max="3346" width="4.6640625" customWidth="1"/>
    <col min="3347" max="3347" width="1.6640625" customWidth="1"/>
    <col min="3348" max="3348" width="4.6640625" customWidth="1"/>
    <col min="3349" max="3350" width="6.6640625" customWidth="1"/>
    <col min="3351" max="3365" width="0" hidden="1" customWidth="1"/>
    <col min="3585" max="3585" width="0.88671875" customWidth="1"/>
    <col min="3586" max="3586" width="14.6640625" customWidth="1"/>
    <col min="3587" max="3587" width="6.6640625" customWidth="1"/>
    <col min="3588" max="3588" width="1.6640625" customWidth="1"/>
    <col min="3589" max="3590" width="6.6640625" customWidth="1"/>
    <col min="3591" max="3591" width="1.6640625" customWidth="1"/>
    <col min="3592" max="3593" width="6.6640625" customWidth="1"/>
    <col min="3594" max="3594" width="1.6640625" customWidth="1"/>
    <col min="3595" max="3596" width="6.6640625" customWidth="1"/>
    <col min="3597" max="3597" width="1.6640625" customWidth="1"/>
    <col min="3598" max="3599" width="6.6640625" customWidth="1"/>
    <col min="3600" max="3600" width="1.6640625" customWidth="1"/>
    <col min="3601" max="3601" width="6.6640625" customWidth="1"/>
    <col min="3602" max="3602" width="4.6640625" customWidth="1"/>
    <col min="3603" max="3603" width="1.6640625" customWidth="1"/>
    <col min="3604" max="3604" width="4.6640625" customWidth="1"/>
    <col min="3605" max="3606" width="6.6640625" customWidth="1"/>
    <col min="3607" max="3621" width="0" hidden="1" customWidth="1"/>
    <col min="3841" max="3841" width="0.88671875" customWidth="1"/>
    <col min="3842" max="3842" width="14.6640625" customWidth="1"/>
    <col min="3843" max="3843" width="6.6640625" customWidth="1"/>
    <col min="3844" max="3844" width="1.6640625" customWidth="1"/>
    <col min="3845" max="3846" width="6.6640625" customWidth="1"/>
    <col min="3847" max="3847" width="1.6640625" customWidth="1"/>
    <col min="3848" max="3849" width="6.6640625" customWidth="1"/>
    <col min="3850" max="3850" width="1.6640625" customWidth="1"/>
    <col min="3851" max="3852" width="6.6640625" customWidth="1"/>
    <col min="3853" max="3853" width="1.6640625" customWidth="1"/>
    <col min="3854" max="3855" width="6.6640625" customWidth="1"/>
    <col min="3856" max="3856" width="1.6640625" customWidth="1"/>
    <col min="3857" max="3857" width="6.6640625" customWidth="1"/>
    <col min="3858" max="3858" width="4.6640625" customWidth="1"/>
    <col min="3859" max="3859" width="1.6640625" customWidth="1"/>
    <col min="3860" max="3860" width="4.6640625" customWidth="1"/>
    <col min="3861" max="3862" width="6.6640625" customWidth="1"/>
    <col min="3863" max="3877" width="0" hidden="1" customWidth="1"/>
    <col min="4097" max="4097" width="0.88671875" customWidth="1"/>
    <col min="4098" max="4098" width="14.6640625" customWidth="1"/>
    <col min="4099" max="4099" width="6.6640625" customWidth="1"/>
    <col min="4100" max="4100" width="1.6640625" customWidth="1"/>
    <col min="4101" max="4102" width="6.6640625" customWidth="1"/>
    <col min="4103" max="4103" width="1.6640625" customWidth="1"/>
    <col min="4104" max="4105" width="6.6640625" customWidth="1"/>
    <col min="4106" max="4106" width="1.6640625" customWidth="1"/>
    <col min="4107" max="4108" width="6.6640625" customWidth="1"/>
    <col min="4109" max="4109" width="1.6640625" customWidth="1"/>
    <col min="4110" max="4111" width="6.6640625" customWidth="1"/>
    <col min="4112" max="4112" width="1.6640625" customWidth="1"/>
    <col min="4113" max="4113" width="6.6640625" customWidth="1"/>
    <col min="4114" max="4114" width="4.6640625" customWidth="1"/>
    <col min="4115" max="4115" width="1.6640625" customWidth="1"/>
    <col min="4116" max="4116" width="4.6640625" customWidth="1"/>
    <col min="4117" max="4118" width="6.6640625" customWidth="1"/>
    <col min="4119" max="4133" width="0" hidden="1" customWidth="1"/>
    <col min="4353" max="4353" width="0.88671875" customWidth="1"/>
    <col min="4354" max="4354" width="14.6640625" customWidth="1"/>
    <col min="4355" max="4355" width="6.6640625" customWidth="1"/>
    <col min="4356" max="4356" width="1.6640625" customWidth="1"/>
    <col min="4357" max="4358" width="6.6640625" customWidth="1"/>
    <col min="4359" max="4359" width="1.6640625" customWidth="1"/>
    <col min="4360" max="4361" width="6.6640625" customWidth="1"/>
    <col min="4362" max="4362" width="1.6640625" customWidth="1"/>
    <col min="4363" max="4364" width="6.6640625" customWidth="1"/>
    <col min="4365" max="4365" width="1.6640625" customWidth="1"/>
    <col min="4366" max="4367" width="6.6640625" customWidth="1"/>
    <col min="4368" max="4368" width="1.6640625" customWidth="1"/>
    <col min="4369" max="4369" width="6.6640625" customWidth="1"/>
    <col min="4370" max="4370" width="4.6640625" customWidth="1"/>
    <col min="4371" max="4371" width="1.6640625" customWidth="1"/>
    <col min="4372" max="4372" width="4.6640625" customWidth="1"/>
    <col min="4373" max="4374" width="6.6640625" customWidth="1"/>
    <col min="4375" max="4389" width="0" hidden="1" customWidth="1"/>
    <col min="4609" max="4609" width="0.88671875" customWidth="1"/>
    <col min="4610" max="4610" width="14.6640625" customWidth="1"/>
    <col min="4611" max="4611" width="6.6640625" customWidth="1"/>
    <col min="4612" max="4612" width="1.6640625" customWidth="1"/>
    <col min="4613" max="4614" width="6.6640625" customWidth="1"/>
    <col min="4615" max="4615" width="1.6640625" customWidth="1"/>
    <col min="4616" max="4617" width="6.6640625" customWidth="1"/>
    <col min="4618" max="4618" width="1.6640625" customWidth="1"/>
    <col min="4619" max="4620" width="6.6640625" customWidth="1"/>
    <col min="4621" max="4621" width="1.6640625" customWidth="1"/>
    <col min="4622" max="4623" width="6.6640625" customWidth="1"/>
    <col min="4624" max="4624" width="1.6640625" customWidth="1"/>
    <col min="4625" max="4625" width="6.6640625" customWidth="1"/>
    <col min="4626" max="4626" width="4.6640625" customWidth="1"/>
    <col min="4627" max="4627" width="1.6640625" customWidth="1"/>
    <col min="4628" max="4628" width="4.6640625" customWidth="1"/>
    <col min="4629" max="4630" width="6.6640625" customWidth="1"/>
    <col min="4631" max="4645" width="0" hidden="1" customWidth="1"/>
    <col min="4865" max="4865" width="0.88671875" customWidth="1"/>
    <col min="4866" max="4866" width="14.6640625" customWidth="1"/>
    <col min="4867" max="4867" width="6.6640625" customWidth="1"/>
    <col min="4868" max="4868" width="1.6640625" customWidth="1"/>
    <col min="4869" max="4870" width="6.6640625" customWidth="1"/>
    <col min="4871" max="4871" width="1.6640625" customWidth="1"/>
    <col min="4872" max="4873" width="6.6640625" customWidth="1"/>
    <col min="4874" max="4874" width="1.6640625" customWidth="1"/>
    <col min="4875" max="4876" width="6.6640625" customWidth="1"/>
    <col min="4877" max="4877" width="1.6640625" customWidth="1"/>
    <col min="4878" max="4879" width="6.6640625" customWidth="1"/>
    <col min="4880" max="4880" width="1.6640625" customWidth="1"/>
    <col min="4881" max="4881" width="6.6640625" customWidth="1"/>
    <col min="4882" max="4882" width="4.6640625" customWidth="1"/>
    <col min="4883" max="4883" width="1.6640625" customWidth="1"/>
    <col min="4884" max="4884" width="4.6640625" customWidth="1"/>
    <col min="4885" max="4886" width="6.6640625" customWidth="1"/>
    <col min="4887" max="4901" width="0" hidden="1" customWidth="1"/>
    <col min="5121" max="5121" width="0.88671875" customWidth="1"/>
    <col min="5122" max="5122" width="14.6640625" customWidth="1"/>
    <col min="5123" max="5123" width="6.6640625" customWidth="1"/>
    <col min="5124" max="5124" width="1.6640625" customWidth="1"/>
    <col min="5125" max="5126" width="6.6640625" customWidth="1"/>
    <col min="5127" max="5127" width="1.6640625" customWidth="1"/>
    <col min="5128" max="5129" width="6.6640625" customWidth="1"/>
    <col min="5130" max="5130" width="1.6640625" customWidth="1"/>
    <col min="5131" max="5132" width="6.6640625" customWidth="1"/>
    <col min="5133" max="5133" width="1.6640625" customWidth="1"/>
    <col min="5134" max="5135" width="6.6640625" customWidth="1"/>
    <col min="5136" max="5136" width="1.6640625" customWidth="1"/>
    <col min="5137" max="5137" width="6.6640625" customWidth="1"/>
    <col min="5138" max="5138" width="4.6640625" customWidth="1"/>
    <col min="5139" max="5139" width="1.6640625" customWidth="1"/>
    <col min="5140" max="5140" width="4.6640625" customWidth="1"/>
    <col min="5141" max="5142" width="6.6640625" customWidth="1"/>
    <col min="5143" max="5157" width="0" hidden="1" customWidth="1"/>
    <col min="5377" max="5377" width="0.88671875" customWidth="1"/>
    <col min="5378" max="5378" width="14.6640625" customWidth="1"/>
    <col min="5379" max="5379" width="6.6640625" customWidth="1"/>
    <col min="5380" max="5380" width="1.6640625" customWidth="1"/>
    <col min="5381" max="5382" width="6.6640625" customWidth="1"/>
    <col min="5383" max="5383" width="1.6640625" customWidth="1"/>
    <col min="5384" max="5385" width="6.6640625" customWidth="1"/>
    <col min="5386" max="5386" width="1.6640625" customWidth="1"/>
    <col min="5387" max="5388" width="6.6640625" customWidth="1"/>
    <col min="5389" max="5389" width="1.6640625" customWidth="1"/>
    <col min="5390" max="5391" width="6.6640625" customWidth="1"/>
    <col min="5392" max="5392" width="1.6640625" customWidth="1"/>
    <col min="5393" max="5393" width="6.6640625" customWidth="1"/>
    <col min="5394" max="5394" width="4.6640625" customWidth="1"/>
    <col min="5395" max="5395" width="1.6640625" customWidth="1"/>
    <col min="5396" max="5396" width="4.6640625" customWidth="1"/>
    <col min="5397" max="5398" width="6.6640625" customWidth="1"/>
    <col min="5399" max="5413" width="0" hidden="1" customWidth="1"/>
    <col min="5633" max="5633" width="0.88671875" customWidth="1"/>
    <col min="5634" max="5634" width="14.6640625" customWidth="1"/>
    <col min="5635" max="5635" width="6.6640625" customWidth="1"/>
    <col min="5636" max="5636" width="1.6640625" customWidth="1"/>
    <col min="5637" max="5638" width="6.6640625" customWidth="1"/>
    <col min="5639" max="5639" width="1.6640625" customWidth="1"/>
    <col min="5640" max="5641" width="6.6640625" customWidth="1"/>
    <col min="5642" max="5642" width="1.6640625" customWidth="1"/>
    <col min="5643" max="5644" width="6.6640625" customWidth="1"/>
    <col min="5645" max="5645" width="1.6640625" customWidth="1"/>
    <col min="5646" max="5647" width="6.6640625" customWidth="1"/>
    <col min="5648" max="5648" width="1.6640625" customWidth="1"/>
    <col min="5649" max="5649" width="6.6640625" customWidth="1"/>
    <col min="5650" max="5650" width="4.6640625" customWidth="1"/>
    <col min="5651" max="5651" width="1.6640625" customWidth="1"/>
    <col min="5652" max="5652" width="4.6640625" customWidth="1"/>
    <col min="5653" max="5654" width="6.6640625" customWidth="1"/>
    <col min="5655" max="5669" width="0" hidden="1" customWidth="1"/>
    <col min="5889" max="5889" width="0.88671875" customWidth="1"/>
    <col min="5890" max="5890" width="14.6640625" customWidth="1"/>
    <col min="5891" max="5891" width="6.6640625" customWidth="1"/>
    <col min="5892" max="5892" width="1.6640625" customWidth="1"/>
    <col min="5893" max="5894" width="6.6640625" customWidth="1"/>
    <col min="5895" max="5895" width="1.6640625" customWidth="1"/>
    <col min="5896" max="5897" width="6.6640625" customWidth="1"/>
    <col min="5898" max="5898" width="1.6640625" customWidth="1"/>
    <col min="5899" max="5900" width="6.6640625" customWidth="1"/>
    <col min="5901" max="5901" width="1.6640625" customWidth="1"/>
    <col min="5902" max="5903" width="6.6640625" customWidth="1"/>
    <col min="5904" max="5904" width="1.6640625" customWidth="1"/>
    <col min="5905" max="5905" width="6.6640625" customWidth="1"/>
    <col min="5906" max="5906" width="4.6640625" customWidth="1"/>
    <col min="5907" max="5907" width="1.6640625" customWidth="1"/>
    <col min="5908" max="5908" width="4.6640625" customWidth="1"/>
    <col min="5909" max="5910" width="6.6640625" customWidth="1"/>
    <col min="5911" max="5925" width="0" hidden="1" customWidth="1"/>
    <col min="6145" max="6145" width="0.88671875" customWidth="1"/>
    <col min="6146" max="6146" width="14.6640625" customWidth="1"/>
    <col min="6147" max="6147" width="6.6640625" customWidth="1"/>
    <col min="6148" max="6148" width="1.6640625" customWidth="1"/>
    <col min="6149" max="6150" width="6.6640625" customWidth="1"/>
    <col min="6151" max="6151" width="1.6640625" customWidth="1"/>
    <col min="6152" max="6153" width="6.6640625" customWidth="1"/>
    <col min="6154" max="6154" width="1.6640625" customWidth="1"/>
    <col min="6155" max="6156" width="6.6640625" customWidth="1"/>
    <col min="6157" max="6157" width="1.6640625" customWidth="1"/>
    <col min="6158" max="6159" width="6.6640625" customWidth="1"/>
    <col min="6160" max="6160" width="1.6640625" customWidth="1"/>
    <col min="6161" max="6161" width="6.6640625" customWidth="1"/>
    <col min="6162" max="6162" width="4.6640625" customWidth="1"/>
    <col min="6163" max="6163" width="1.6640625" customWidth="1"/>
    <col min="6164" max="6164" width="4.6640625" customWidth="1"/>
    <col min="6165" max="6166" width="6.6640625" customWidth="1"/>
    <col min="6167" max="6181" width="0" hidden="1" customWidth="1"/>
    <col min="6401" max="6401" width="0.88671875" customWidth="1"/>
    <col min="6402" max="6402" width="14.6640625" customWidth="1"/>
    <col min="6403" max="6403" width="6.6640625" customWidth="1"/>
    <col min="6404" max="6404" width="1.6640625" customWidth="1"/>
    <col min="6405" max="6406" width="6.6640625" customWidth="1"/>
    <col min="6407" max="6407" width="1.6640625" customWidth="1"/>
    <col min="6408" max="6409" width="6.6640625" customWidth="1"/>
    <col min="6410" max="6410" width="1.6640625" customWidth="1"/>
    <col min="6411" max="6412" width="6.6640625" customWidth="1"/>
    <col min="6413" max="6413" width="1.6640625" customWidth="1"/>
    <col min="6414" max="6415" width="6.6640625" customWidth="1"/>
    <col min="6416" max="6416" width="1.6640625" customWidth="1"/>
    <col min="6417" max="6417" width="6.6640625" customWidth="1"/>
    <col min="6418" max="6418" width="4.6640625" customWidth="1"/>
    <col min="6419" max="6419" width="1.6640625" customWidth="1"/>
    <col min="6420" max="6420" width="4.6640625" customWidth="1"/>
    <col min="6421" max="6422" width="6.6640625" customWidth="1"/>
    <col min="6423" max="6437" width="0" hidden="1" customWidth="1"/>
    <col min="6657" max="6657" width="0.88671875" customWidth="1"/>
    <col min="6658" max="6658" width="14.6640625" customWidth="1"/>
    <col min="6659" max="6659" width="6.6640625" customWidth="1"/>
    <col min="6660" max="6660" width="1.6640625" customWidth="1"/>
    <col min="6661" max="6662" width="6.6640625" customWidth="1"/>
    <col min="6663" max="6663" width="1.6640625" customWidth="1"/>
    <col min="6664" max="6665" width="6.6640625" customWidth="1"/>
    <col min="6666" max="6666" width="1.6640625" customWidth="1"/>
    <col min="6667" max="6668" width="6.6640625" customWidth="1"/>
    <col min="6669" max="6669" width="1.6640625" customWidth="1"/>
    <col min="6670" max="6671" width="6.6640625" customWidth="1"/>
    <col min="6672" max="6672" width="1.6640625" customWidth="1"/>
    <col min="6673" max="6673" width="6.6640625" customWidth="1"/>
    <col min="6674" max="6674" width="4.6640625" customWidth="1"/>
    <col min="6675" max="6675" width="1.6640625" customWidth="1"/>
    <col min="6676" max="6676" width="4.6640625" customWidth="1"/>
    <col min="6677" max="6678" width="6.6640625" customWidth="1"/>
    <col min="6679" max="6693" width="0" hidden="1" customWidth="1"/>
    <col min="6913" max="6913" width="0.88671875" customWidth="1"/>
    <col min="6914" max="6914" width="14.6640625" customWidth="1"/>
    <col min="6915" max="6915" width="6.6640625" customWidth="1"/>
    <col min="6916" max="6916" width="1.6640625" customWidth="1"/>
    <col min="6917" max="6918" width="6.6640625" customWidth="1"/>
    <col min="6919" max="6919" width="1.6640625" customWidth="1"/>
    <col min="6920" max="6921" width="6.6640625" customWidth="1"/>
    <col min="6922" max="6922" width="1.6640625" customWidth="1"/>
    <col min="6923" max="6924" width="6.6640625" customWidth="1"/>
    <col min="6925" max="6925" width="1.6640625" customWidth="1"/>
    <col min="6926" max="6927" width="6.6640625" customWidth="1"/>
    <col min="6928" max="6928" width="1.6640625" customWidth="1"/>
    <col min="6929" max="6929" width="6.6640625" customWidth="1"/>
    <col min="6930" max="6930" width="4.6640625" customWidth="1"/>
    <col min="6931" max="6931" width="1.6640625" customWidth="1"/>
    <col min="6932" max="6932" width="4.6640625" customWidth="1"/>
    <col min="6933" max="6934" width="6.6640625" customWidth="1"/>
    <col min="6935" max="6949" width="0" hidden="1" customWidth="1"/>
    <col min="7169" max="7169" width="0.88671875" customWidth="1"/>
    <col min="7170" max="7170" width="14.6640625" customWidth="1"/>
    <col min="7171" max="7171" width="6.6640625" customWidth="1"/>
    <col min="7172" max="7172" width="1.6640625" customWidth="1"/>
    <col min="7173" max="7174" width="6.6640625" customWidth="1"/>
    <col min="7175" max="7175" width="1.6640625" customWidth="1"/>
    <col min="7176" max="7177" width="6.6640625" customWidth="1"/>
    <col min="7178" max="7178" width="1.6640625" customWidth="1"/>
    <col min="7179" max="7180" width="6.6640625" customWidth="1"/>
    <col min="7181" max="7181" width="1.6640625" customWidth="1"/>
    <col min="7182" max="7183" width="6.6640625" customWidth="1"/>
    <col min="7184" max="7184" width="1.6640625" customWidth="1"/>
    <col min="7185" max="7185" width="6.6640625" customWidth="1"/>
    <col min="7186" max="7186" width="4.6640625" customWidth="1"/>
    <col min="7187" max="7187" width="1.6640625" customWidth="1"/>
    <col min="7188" max="7188" width="4.6640625" customWidth="1"/>
    <col min="7189" max="7190" width="6.6640625" customWidth="1"/>
    <col min="7191" max="7205" width="0" hidden="1" customWidth="1"/>
    <col min="7425" max="7425" width="0.88671875" customWidth="1"/>
    <col min="7426" max="7426" width="14.6640625" customWidth="1"/>
    <col min="7427" max="7427" width="6.6640625" customWidth="1"/>
    <col min="7428" max="7428" width="1.6640625" customWidth="1"/>
    <col min="7429" max="7430" width="6.6640625" customWidth="1"/>
    <col min="7431" max="7431" width="1.6640625" customWidth="1"/>
    <col min="7432" max="7433" width="6.6640625" customWidth="1"/>
    <col min="7434" max="7434" width="1.6640625" customWidth="1"/>
    <col min="7435" max="7436" width="6.6640625" customWidth="1"/>
    <col min="7437" max="7437" width="1.6640625" customWidth="1"/>
    <col min="7438" max="7439" width="6.6640625" customWidth="1"/>
    <col min="7440" max="7440" width="1.6640625" customWidth="1"/>
    <col min="7441" max="7441" width="6.6640625" customWidth="1"/>
    <col min="7442" max="7442" width="4.6640625" customWidth="1"/>
    <col min="7443" max="7443" width="1.6640625" customWidth="1"/>
    <col min="7444" max="7444" width="4.6640625" customWidth="1"/>
    <col min="7445" max="7446" width="6.6640625" customWidth="1"/>
    <col min="7447" max="7461" width="0" hidden="1" customWidth="1"/>
    <col min="7681" max="7681" width="0.88671875" customWidth="1"/>
    <col min="7682" max="7682" width="14.6640625" customWidth="1"/>
    <col min="7683" max="7683" width="6.6640625" customWidth="1"/>
    <col min="7684" max="7684" width="1.6640625" customWidth="1"/>
    <col min="7685" max="7686" width="6.6640625" customWidth="1"/>
    <col min="7687" max="7687" width="1.6640625" customWidth="1"/>
    <col min="7688" max="7689" width="6.6640625" customWidth="1"/>
    <col min="7690" max="7690" width="1.6640625" customWidth="1"/>
    <col min="7691" max="7692" width="6.6640625" customWidth="1"/>
    <col min="7693" max="7693" width="1.6640625" customWidth="1"/>
    <col min="7694" max="7695" width="6.6640625" customWidth="1"/>
    <col min="7696" max="7696" width="1.6640625" customWidth="1"/>
    <col min="7697" max="7697" width="6.6640625" customWidth="1"/>
    <col min="7698" max="7698" width="4.6640625" customWidth="1"/>
    <col min="7699" max="7699" width="1.6640625" customWidth="1"/>
    <col min="7700" max="7700" width="4.6640625" customWidth="1"/>
    <col min="7701" max="7702" width="6.6640625" customWidth="1"/>
    <col min="7703" max="7717" width="0" hidden="1" customWidth="1"/>
    <col min="7937" max="7937" width="0.88671875" customWidth="1"/>
    <col min="7938" max="7938" width="14.6640625" customWidth="1"/>
    <col min="7939" max="7939" width="6.6640625" customWidth="1"/>
    <col min="7940" max="7940" width="1.6640625" customWidth="1"/>
    <col min="7941" max="7942" width="6.6640625" customWidth="1"/>
    <col min="7943" max="7943" width="1.6640625" customWidth="1"/>
    <col min="7944" max="7945" width="6.6640625" customWidth="1"/>
    <col min="7946" max="7946" width="1.6640625" customWidth="1"/>
    <col min="7947" max="7948" width="6.6640625" customWidth="1"/>
    <col min="7949" max="7949" width="1.6640625" customWidth="1"/>
    <col min="7950" max="7951" width="6.6640625" customWidth="1"/>
    <col min="7952" max="7952" width="1.6640625" customWidth="1"/>
    <col min="7953" max="7953" width="6.6640625" customWidth="1"/>
    <col min="7954" max="7954" width="4.6640625" customWidth="1"/>
    <col min="7955" max="7955" width="1.6640625" customWidth="1"/>
    <col min="7956" max="7956" width="4.6640625" customWidth="1"/>
    <col min="7957" max="7958" width="6.6640625" customWidth="1"/>
    <col min="7959" max="7973" width="0" hidden="1" customWidth="1"/>
    <col min="8193" max="8193" width="0.88671875" customWidth="1"/>
    <col min="8194" max="8194" width="14.6640625" customWidth="1"/>
    <col min="8195" max="8195" width="6.6640625" customWidth="1"/>
    <col min="8196" max="8196" width="1.6640625" customWidth="1"/>
    <col min="8197" max="8198" width="6.6640625" customWidth="1"/>
    <col min="8199" max="8199" width="1.6640625" customWidth="1"/>
    <col min="8200" max="8201" width="6.6640625" customWidth="1"/>
    <col min="8202" max="8202" width="1.6640625" customWidth="1"/>
    <col min="8203" max="8204" width="6.6640625" customWidth="1"/>
    <col min="8205" max="8205" width="1.6640625" customWidth="1"/>
    <col min="8206" max="8207" width="6.6640625" customWidth="1"/>
    <col min="8208" max="8208" width="1.6640625" customWidth="1"/>
    <col min="8209" max="8209" width="6.6640625" customWidth="1"/>
    <col min="8210" max="8210" width="4.6640625" customWidth="1"/>
    <col min="8211" max="8211" width="1.6640625" customWidth="1"/>
    <col min="8212" max="8212" width="4.6640625" customWidth="1"/>
    <col min="8213" max="8214" width="6.6640625" customWidth="1"/>
    <col min="8215" max="8229" width="0" hidden="1" customWidth="1"/>
    <col min="8449" max="8449" width="0.88671875" customWidth="1"/>
    <col min="8450" max="8450" width="14.6640625" customWidth="1"/>
    <col min="8451" max="8451" width="6.6640625" customWidth="1"/>
    <col min="8452" max="8452" width="1.6640625" customWidth="1"/>
    <col min="8453" max="8454" width="6.6640625" customWidth="1"/>
    <col min="8455" max="8455" width="1.6640625" customWidth="1"/>
    <col min="8456" max="8457" width="6.6640625" customWidth="1"/>
    <col min="8458" max="8458" width="1.6640625" customWidth="1"/>
    <col min="8459" max="8460" width="6.6640625" customWidth="1"/>
    <col min="8461" max="8461" width="1.6640625" customWidth="1"/>
    <col min="8462" max="8463" width="6.6640625" customWidth="1"/>
    <col min="8464" max="8464" width="1.6640625" customWidth="1"/>
    <col min="8465" max="8465" width="6.6640625" customWidth="1"/>
    <col min="8466" max="8466" width="4.6640625" customWidth="1"/>
    <col min="8467" max="8467" width="1.6640625" customWidth="1"/>
    <col min="8468" max="8468" width="4.6640625" customWidth="1"/>
    <col min="8469" max="8470" width="6.6640625" customWidth="1"/>
    <col min="8471" max="8485" width="0" hidden="1" customWidth="1"/>
    <col min="8705" max="8705" width="0.88671875" customWidth="1"/>
    <col min="8706" max="8706" width="14.6640625" customWidth="1"/>
    <col min="8707" max="8707" width="6.6640625" customWidth="1"/>
    <col min="8708" max="8708" width="1.6640625" customWidth="1"/>
    <col min="8709" max="8710" width="6.6640625" customWidth="1"/>
    <col min="8711" max="8711" width="1.6640625" customWidth="1"/>
    <col min="8712" max="8713" width="6.6640625" customWidth="1"/>
    <col min="8714" max="8714" width="1.6640625" customWidth="1"/>
    <col min="8715" max="8716" width="6.6640625" customWidth="1"/>
    <col min="8717" max="8717" width="1.6640625" customWidth="1"/>
    <col min="8718" max="8719" width="6.6640625" customWidth="1"/>
    <col min="8720" max="8720" width="1.6640625" customWidth="1"/>
    <col min="8721" max="8721" width="6.6640625" customWidth="1"/>
    <col min="8722" max="8722" width="4.6640625" customWidth="1"/>
    <col min="8723" max="8723" width="1.6640625" customWidth="1"/>
    <col min="8724" max="8724" width="4.6640625" customWidth="1"/>
    <col min="8725" max="8726" width="6.6640625" customWidth="1"/>
    <col min="8727" max="8741" width="0" hidden="1" customWidth="1"/>
    <col min="8961" max="8961" width="0.88671875" customWidth="1"/>
    <col min="8962" max="8962" width="14.6640625" customWidth="1"/>
    <col min="8963" max="8963" width="6.6640625" customWidth="1"/>
    <col min="8964" max="8964" width="1.6640625" customWidth="1"/>
    <col min="8965" max="8966" width="6.6640625" customWidth="1"/>
    <col min="8967" max="8967" width="1.6640625" customWidth="1"/>
    <col min="8968" max="8969" width="6.6640625" customWidth="1"/>
    <col min="8970" max="8970" width="1.6640625" customWidth="1"/>
    <col min="8971" max="8972" width="6.6640625" customWidth="1"/>
    <col min="8973" max="8973" width="1.6640625" customWidth="1"/>
    <col min="8974" max="8975" width="6.6640625" customWidth="1"/>
    <col min="8976" max="8976" width="1.6640625" customWidth="1"/>
    <col min="8977" max="8977" width="6.6640625" customWidth="1"/>
    <col min="8978" max="8978" width="4.6640625" customWidth="1"/>
    <col min="8979" max="8979" width="1.6640625" customWidth="1"/>
    <col min="8980" max="8980" width="4.6640625" customWidth="1"/>
    <col min="8981" max="8982" width="6.6640625" customWidth="1"/>
    <col min="8983" max="8997" width="0" hidden="1" customWidth="1"/>
    <col min="9217" max="9217" width="0.88671875" customWidth="1"/>
    <col min="9218" max="9218" width="14.6640625" customWidth="1"/>
    <col min="9219" max="9219" width="6.6640625" customWidth="1"/>
    <col min="9220" max="9220" width="1.6640625" customWidth="1"/>
    <col min="9221" max="9222" width="6.6640625" customWidth="1"/>
    <col min="9223" max="9223" width="1.6640625" customWidth="1"/>
    <col min="9224" max="9225" width="6.6640625" customWidth="1"/>
    <col min="9226" max="9226" width="1.6640625" customWidth="1"/>
    <col min="9227" max="9228" width="6.6640625" customWidth="1"/>
    <col min="9229" max="9229" width="1.6640625" customWidth="1"/>
    <col min="9230" max="9231" width="6.6640625" customWidth="1"/>
    <col min="9232" max="9232" width="1.6640625" customWidth="1"/>
    <col min="9233" max="9233" width="6.6640625" customWidth="1"/>
    <col min="9234" max="9234" width="4.6640625" customWidth="1"/>
    <col min="9235" max="9235" width="1.6640625" customWidth="1"/>
    <col min="9236" max="9236" width="4.6640625" customWidth="1"/>
    <col min="9237" max="9238" width="6.6640625" customWidth="1"/>
    <col min="9239" max="9253" width="0" hidden="1" customWidth="1"/>
    <col min="9473" max="9473" width="0.88671875" customWidth="1"/>
    <col min="9474" max="9474" width="14.6640625" customWidth="1"/>
    <col min="9475" max="9475" width="6.6640625" customWidth="1"/>
    <col min="9476" max="9476" width="1.6640625" customWidth="1"/>
    <col min="9477" max="9478" width="6.6640625" customWidth="1"/>
    <col min="9479" max="9479" width="1.6640625" customWidth="1"/>
    <col min="9480" max="9481" width="6.6640625" customWidth="1"/>
    <col min="9482" max="9482" width="1.6640625" customWidth="1"/>
    <col min="9483" max="9484" width="6.6640625" customWidth="1"/>
    <col min="9485" max="9485" width="1.6640625" customWidth="1"/>
    <col min="9486" max="9487" width="6.6640625" customWidth="1"/>
    <col min="9488" max="9488" width="1.6640625" customWidth="1"/>
    <col min="9489" max="9489" width="6.6640625" customWidth="1"/>
    <col min="9490" max="9490" width="4.6640625" customWidth="1"/>
    <col min="9491" max="9491" width="1.6640625" customWidth="1"/>
    <col min="9492" max="9492" width="4.6640625" customWidth="1"/>
    <col min="9493" max="9494" width="6.6640625" customWidth="1"/>
    <col min="9495" max="9509" width="0" hidden="1" customWidth="1"/>
    <col min="9729" max="9729" width="0.88671875" customWidth="1"/>
    <col min="9730" max="9730" width="14.6640625" customWidth="1"/>
    <col min="9731" max="9731" width="6.6640625" customWidth="1"/>
    <col min="9732" max="9732" width="1.6640625" customWidth="1"/>
    <col min="9733" max="9734" width="6.6640625" customWidth="1"/>
    <col min="9735" max="9735" width="1.6640625" customWidth="1"/>
    <col min="9736" max="9737" width="6.6640625" customWidth="1"/>
    <col min="9738" max="9738" width="1.6640625" customWidth="1"/>
    <col min="9739" max="9740" width="6.6640625" customWidth="1"/>
    <col min="9741" max="9741" width="1.6640625" customWidth="1"/>
    <col min="9742" max="9743" width="6.6640625" customWidth="1"/>
    <col min="9744" max="9744" width="1.6640625" customWidth="1"/>
    <col min="9745" max="9745" width="6.6640625" customWidth="1"/>
    <col min="9746" max="9746" width="4.6640625" customWidth="1"/>
    <col min="9747" max="9747" width="1.6640625" customWidth="1"/>
    <col min="9748" max="9748" width="4.6640625" customWidth="1"/>
    <col min="9749" max="9750" width="6.6640625" customWidth="1"/>
    <col min="9751" max="9765" width="0" hidden="1" customWidth="1"/>
    <col min="9985" max="9985" width="0.88671875" customWidth="1"/>
    <col min="9986" max="9986" width="14.6640625" customWidth="1"/>
    <col min="9987" max="9987" width="6.6640625" customWidth="1"/>
    <col min="9988" max="9988" width="1.6640625" customWidth="1"/>
    <col min="9989" max="9990" width="6.6640625" customWidth="1"/>
    <col min="9991" max="9991" width="1.6640625" customWidth="1"/>
    <col min="9992" max="9993" width="6.6640625" customWidth="1"/>
    <col min="9994" max="9994" width="1.6640625" customWidth="1"/>
    <col min="9995" max="9996" width="6.6640625" customWidth="1"/>
    <col min="9997" max="9997" width="1.6640625" customWidth="1"/>
    <col min="9998" max="9999" width="6.6640625" customWidth="1"/>
    <col min="10000" max="10000" width="1.6640625" customWidth="1"/>
    <col min="10001" max="10001" width="6.6640625" customWidth="1"/>
    <col min="10002" max="10002" width="4.6640625" customWidth="1"/>
    <col min="10003" max="10003" width="1.6640625" customWidth="1"/>
    <col min="10004" max="10004" width="4.6640625" customWidth="1"/>
    <col min="10005" max="10006" width="6.6640625" customWidth="1"/>
    <col min="10007" max="10021" width="0" hidden="1" customWidth="1"/>
    <col min="10241" max="10241" width="0.88671875" customWidth="1"/>
    <col min="10242" max="10242" width="14.6640625" customWidth="1"/>
    <col min="10243" max="10243" width="6.6640625" customWidth="1"/>
    <col min="10244" max="10244" width="1.6640625" customWidth="1"/>
    <col min="10245" max="10246" width="6.6640625" customWidth="1"/>
    <col min="10247" max="10247" width="1.6640625" customWidth="1"/>
    <col min="10248" max="10249" width="6.6640625" customWidth="1"/>
    <col min="10250" max="10250" width="1.6640625" customWidth="1"/>
    <col min="10251" max="10252" width="6.6640625" customWidth="1"/>
    <col min="10253" max="10253" width="1.6640625" customWidth="1"/>
    <col min="10254" max="10255" width="6.6640625" customWidth="1"/>
    <col min="10256" max="10256" width="1.6640625" customWidth="1"/>
    <col min="10257" max="10257" width="6.6640625" customWidth="1"/>
    <col min="10258" max="10258" width="4.6640625" customWidth="1"/>
    <col min="10259" max="10259" width="1.6640625" customWidth="1"/>
    <col min="10260" max="10260" width="4.6640625" customWidth="1"/>
    <col min="10261" max="10262" width="6.6640625" customWidth="1"/>
    <col min="10263" max="10277" width="0" hidden="1" customWidth="1"/>
    <col min="10497" max="10497" width="0.88671875" customWidth="1"/>
    <col min="10498" max="10498" width="14.6640625" customWidth="1"/>
    <col min="10499" max="10499" width="6.6640625" customWidth="1"/>
    <col min="10500" max="10500" width="1.6640625" customWidth="1"/>
    <col min="10501" max="10502" width="6.6640625" customWidth="1"/>
    <col min="10503" max="10503" width="1.6640625" customWidth="1"/>
    <col min="10504" max="10505" width="6.6640625" customWidth="1"/>
    <col min="10506" max="10506" width="1.6640625" customWidth="1"/>
    <col min="10507" max="10508" width="6.6640625" customWidth="1"/>
    <col min="10509" max="10509" width="1.6640625" customWidth="1"/>
    <col min="10510" max="10511" width="6.6640625" customWidth="1"/>
    <col min="10512" max="10512" width="1.6640625" customWidth="1"/>
    <col min="10513" max="10513" width="6.6640625" customWidth="1"/>
    <col min="10514" max="10514" width="4.6640625" customWidth="1"/>
    <col min="10515" max="10515" width="1.6640625" customWidth="1"/>
    <col min="10516" max="10516" width="4.6640625" customWidth="1"/>
    <col min="10517" max="10518" width="6.6640625" customWidth="1"/>
    <col min="10519" max="10533" width="0" hidden="1" customWidth="1"/>
    <col min="10753" max="10753" width="0.88671875" customWidth="1"/>
    <col min="10754" max="10754" width="14.6640625" customWidth="1"/>
    <col min="10755" max="10755" width="6.6640625" customWidth="1"/>
    <col min="10756" max="10756" width="1.6640625" customWidth="1"/>
    <col min="10757" max="10758" width="6.6640625" customWidth="1"/>
    <col min="10759" max="10759" width="1.6640625" customWidth="1"/>
    <col min="10760" max="10761" width="6.6640625" customWidth="1"/>
    <col min="10762" max="10762" width="1.6640625" customWidth="1"/>
    <col min="10763" max="10764" width="6.6640625" customWidth="1"/>
    <col min="10765" max="10765" width="1.6640625" customWidth="1"/>
    <col min="10766" max="10767" width="6.6640625" customWidth="1"/>
    <col min="10768" max="10768" width="1.6640625" customWidth="1"/>
    <col min="10769" max="10769" width="6.6640625" customWidth="1"/>
    <col min="10770" max="10770" width="4.6640625" customWidth="1"/>
    <col min="10771" max="10771" width="1.6640625" customWidth="1"/>
    <col min="10772" max="10772" width="4.6640625" customWidth="1"/>
    <col min="10773" max="10774" width="6.6640625" customWidth="1"/>
    <col min="10775" max="10789" width="0" hidden="1" customWidth="1"/>
    <col min="11009" max="11009" width="0.88671875" customWidth="1"/>
    <col min="11010" max="11010" width="14.6640625" customWidth="1"/>
    <col min="11011" max="11011" width="6.6640625" customWidth="1"/>
    <col min="11012" max="11012" width="1.6640625" customWidth="1"/>
    <col min="11013" max="11014" width="6.6640625" customWidth="1"/>
    <col min="11015" max="11015" width="1.6640625" customWidth="1"/>
    <col min="11016" max="11017" width="6.6640625" customWidth="1"/>
    <col min="11018" max="11018" width="1.6640625" customWidth="1"/>
    <col min="11019" max="11020" width="6.6640625" customWidth="1"/>
    <col min="11021" max="11021" width="1.6640625" customWidth="1"/>
    <col min="11022" max="11023" width="6.6640625" customWidth="1"/>
    <col min="11024" max="11024" width="1.6640625" customWidth="1"/>
    <col min="11025" max="11025" width="6.6640625" customWidth="1"/>
    <col min="11026" max="11026" width="4.6640625" customWidth="1"/>
    <col min="11027" max="11027" width="1.6640625" customWidth="1"/>
    <col min="11028" max="11028" width="4.6640625" customWidth="1"/>
    <col min="11029" max="11030" width="6.6640625" customWidth="1"/>
    <col min="11031" max="11045" width="0" hidden="1" customWidth="1"/>
    <col min="11265" max="11265" width="0.88671875" customWidth="1"/>
    <col min="11266" max="11266" width="14.6640625" customWidth="1"/>
    <col min="11267" max="11267" width="6.6640625" customWidth="1"/>
    <col min="11268" max="11268" width="1.6640625" customWidth="1"/>
    <col min="11269" max="11270" width="6.6640625" customWidth="1"/>
    <col min="11271" max="11271" width="1.6640625" customWidth="1"/>
    <col min="11272" max="11273" width="6.6640625" customWidth="1"/>
    <col min="11274" max="11274" width="1.6640625" customWidth="1"/>
    <col min="11275" max="11276" width="6.6640625" customWidth="1"/>
    <col min="11277" max="11277" width="1.6640625" customWidth="1"/>
    <col min="11278" max="11279" width="6.6640625" customWidth="1"/>
    <col min="11280" max="11280" width="1.6640625" customWidth="1"/>
    <col min="11281" max="11281" width="6.6640625" customWidth="1"/>
    <col min="11282" max="11282" width="4.6640625" customWidth="1"/>
    <col min="11283" max="11283" width="1.6640625" customWidth="1"/>
    <col min="11284" max="11284" width="4.6640625" customWidth="1"/>
    <col min="11285" max="11286" width="6.6640625" customWidth="1"/>
    <col min="11287" max="11301" width="0" hidden="1" customWidth="1"/>
    <col min="11521" max="11521" width="0.88671875" customWidth="1"/>
    <col min="11522" max="11522" width="14.6640625" customWidth="1"/>
    <col min="11523" max="11523" width="6.6640625" customWidth="1"/>
    <col min="11524" max="11524" width="1.6640625" customWidth="1"/>
    <col min="11525" max="11526" width="6.6640625" customWidth="1"/>
    <col min="11527" max="11527" width="1.6640625" customWidth="1"/>
    <col min="11528" max="11529" width="6.6640625" customWidth="1"/>
    <col min="11530" max="11530" width="1.6640625" customWidth="1"/>
    <col min="11531" max="11532" width="6.6640625" customWidth="1"/>
    <col min="11533" max="11533" width="1.6640625" customWidth="1"/>
    <col min="11534" max="11535" width="6.6640625" customWidth="1"/>
    <col min="11536" max="11536" width="1.6640625" customWidth="1"/>
    <col min="11537" max="11537" width="6.6640625" customWidth="1"/>
    <col min="11538" max="11538" width="4.6640625" customWidth="1"/>
    <col min="11539" max="11539" width="1.6640625" customWidth="1"/>
    <col min="11540" max="11540" width="4.6640625" customWidth="1"/>
    <col min="11541" max="11542" width="6.6640625" customWidth="1"/>
    <col min="11543" max="11557" width="0" hidden="1" customWidth="1"/>
    <col min="11777" max="11777" width="0.88671875" customWidth="1"/>
    <col min="11778" max="11778" width="14.6640625" customWidth="1"/>
    <col min="11779" max="11779" width="6.6640625" customWidth="1"/>
    <col min="11780" max="11780" width="1.6640625" customWidth="1"/>
    <col min="11781" max="11782" width="6.6640625" customWidth="1"/>
    <col min="11783" max="11783" width="1.6640625" customWidth="1"/>
    <col min="11784" max="11785" width="6.6640625" customWidth="1"/>
    <col min="11786" max="11786" width="1.6640625" customWidth="1"/>
    <col min="11787" max="11788" width="6.6640625" customWidth="1"/>
    <col min="11789" max="11789" width="1.6640625" customWidth="1"/>
    <col min="11790" max="11791" width="6.6640625" customWidth="1"/>
    <col min="11792" max="11792" width="1.6640625" customWidth="1"/>
    <col min="11793" max="11793" width="6.6640625" customWidth="1"/>
    <col min="11794" max="11794" width="4.6640625" customWidth="1"/>
    <col min="11795" max="11795" width="1.6640625" customWidth="1"/>
    <col min="11796" max="11796" width="4.6640625" customWidth="1"/>
    <col min="11797" max="11798" width="6.6640625" customWidth="1"/>
    <col min="11799" max="11813" width="0" hidden="1" customWidth="1"/>
    <col min="12033" max="12033" width="0.88671875" customWidth="1"/>
    <col min="12034" max="12034" width="14.6640625" customWidth="1"/>
    <col min="12035" max="12035" width="6.6640625" customWidth="1"/>
    <col min="12036" max="12036" width="1.6640625" customWidth="1"/>
    <col min="12037" max="12038" width="6.6640625" customWidth="1"/>
    <col min="12039" max="12039" width="1.6640625" customWidth="1"/>
    <col min="12040" max="12041" width="6.6640625" customWidth="1"/>
    <col min="12042" max="12042" width="1.6640625" customWidth="1"/>
    <col min="12043" max="12044" width="6.6640625" customWidth="1"/>
    <col min="12045" max="12045" width="1.6640625" customWidth="1"/>
    <col min="12046" max="12047" width="6.6640625" customWidth="1"/>
    <col min="12048" max="12048" width="1.6640625" customWidth="1"/>
    <col min="12049" max="12049" width="6.6640625" customWidth="1"/>
    <col min="12050" max="12050" width="4.6640625" customWidth="1"/>
    <col min="12051" max="12051" width="1.6640625" customWidth="1"/>
    <col min="12052" max="12052" width="4.6640625" customWidth="1"/>
    <col min="12053" max="12054" width="6.6640625" customWidth="1"/>
    <col min="12055" max="12069" width="0" hidden="1" customWidth="1"/>
    <col min="12289" max="12289" width="0.88671875" customWidth="1"/>
    <col min="12290" max="12290" width="14.6640625" customWidth="1"/>
    <col min="12291" max="12291" width="6.6640625" customWidth="1"/>
    <col min="12292" max="12292" width="1.6640625" customWidth="1"/>
    <col min="12293" max="12294" width="6.6640625" customWidth="1"/>
    <col min="12295" max="12295" width="1.6640625" customWidth="1"/>
    <col min="12296" max="12297" width="6.6640625" customWidth="1"/>
    <col min="12298" max="12298" width="1.6640625" customWidth="1"/>
    <col min="12299" max="12300" width="6.6640625" customWidth="1"/>
    <col min="12301" max="12301" width="1.6640625" customWidth="1"/>
    <col min="12302" max="12303" width="6.6640625" customWidth="1"/>
    <col min="12304" max="12304" width="1.6640625" customWidth="1"/>
    <col min="12305" max="12305" width="6.6640625" customWidth="1"/>
    <col min="12306" max="12306" width="4.6640625" customWidth="1"/>
    <col min="12307" max="12307" width="1.6640625" customWidth="1"/>
    <col min="12308" max="12308" width="4.6640625" customWidth="1"/>
    <col min="12309" max="12310" width="6.6640625" customWidth="1"/>
    <col min="12311" max="12325" width="0" hidden="1" customWidth="1"/>
    <col min="12545" max="12545" width="0.88671875" customWidth="1"/>
    <col min="12546" max="12546" width="14.6640625" customWidth="1"/>
    <col min="12547" max="12547" width="6.6640625" customWidth="1"/>
    <col min="12548" max="12548" width="1.6640625" customWidth="1"/>
    <col min="12549" max="12550" width="6.6640625" customWidth="1"/>
    <col min="12551" max="12551" width="1.6640625" customWidth="1"/>
    <col min="12552" max="12553" width="6.6640625" customWidth="1"/>
    <col min="12554" max="12554" width="1.6640625" customWidth="1"/>
    <col min="12555" max="12556" width="6.6640625" customWidth="1"/>
    <col min="12557" max="12557" width="1.6640625" customWidth="1"/>
    <col min="12558" max="12559" width="6.6640625" customWidth="1"/>
    <col min="12560" max="12560" width="1.6640625" customWidth="1"/>
    <col min="12561" max="12561" width="6.6640625" customWidth="1"/>
    <col min="12562" max="12562" width="4.6640625" customWidth="1"/>
    <col min="12563" max="12563" width="1.6640625" customWidth="1"/>
    <col min="12564" max="12564" width="4.6640625" customWidth="1"/>
    <col min="12565" max="12566" width="6.6640625" customWidth="1"/>
    <col min="12567" max="12581" width="0" hidden="1" customWidth="1"/>
    <col min="12801" max="12801" width="0.88671875" customWidth="1"/>
    <col min="12802" max="12802" width="14.6640625" customWidth="1"/>
    <col min="12803" max="12803" width="6.6640625" customWidth="1"/>
    <col min="12804" max="12804" width="1.6640625" customWidth="1"/>
    <col min="12805" max="12806" width="6.6640625" customWidth="1"/>
    <col min="12807" max="12807" width="1.6640625" customWidth="1"/>
    <col min="12808" max="12809" width="6.6640625" customWidth="1"/>
    <col min="12810" max="12810" width="1.6640625" customWidth="1"/>
    <col min="12811" max="12812" width="6.6640625" customWidth="1"/>
    <col min="12813" max="12813" width="1.6640625" customWidth="1"/>
    <col min="12814" max="12815" width="6.6640625" customWidth="1"/>
    <col min="12816" max="12816" width="1.6640625" customWidth="1"/>
    <col min="12817" max="12817" width="6.6640625" customWidth="1"/>
    <col min="12818" max="12818" width="4.6640625" customWidth="1"/>
    <col min="12819" max="12819" width="1.6640625" customWidth="1"/>
    <col min="12820" max="12820" width="4.6640625" customWidth="1"/>
    <col min="12821" max="12822" width="6.6640625" customWidth="1"/>
    <col min="12823" max="12837" width="0" hidden="1" customWidth="1"/>
    <col min="13057" max="13057" width="0.88671875" customWidth="1"/>
    <col min="13058" max="13058" width="14.6640625" customWidth="1"/>
    <col min="13059" max="13059" width="6.6640625" customWidth="1"/>
    <col min="13060" max="13060" width="1.6640625" customWidth="1"/>
    <col min="13061" max="13062" width="6.6640625" customWidth="1"/>
    <col min="13063" max="13063" width="1.6640625" customWidth="1"/>
    <col min="13064" max="13065" width="6.6640625" customWidth="1"/>
    <col min="13066" max="13066" width="1.6640625" customWidth="1"/>
    <col min="13067" max="13068" width="6.6640625" customWidth="1"/>
    <col min="13069" max="13069" width="1.6640625" customWidth="1"/>
    <col min="13070" max="13071" width="6.6640625" customWidth="1"/>
    <col min="13072" max="13072" width="1.6640625" customWidth="1"/>
    <col min="13073" max="13073" width="6.6640625" customWidth="1"/>
    <col min="13074" max="13074" width="4.6640625" customWidth="1"/>
    <col min="13075" max="13075" width="1.6640625" customWidth="1"/>
    <col min="13076" max="13076" width="4.6640625" customWidth="1"/>
    <col min="13077" max="13078" width="6.6640625" customWidth="1"/>
    <col min="13079" max="13093" width="0" hidden="1" customWidth="1"/>
    <col min="13313" max="13313" width="0.88671875" customWidth="1"/>
    <col min="13314" max="13314" width="14.6640625" customWidth="1"/>
    <col min="13315" max="13315" width="6.6640625" customWidth="1"/>
    <col min="13316" max="13316" width="1.6640625" customWidth="1"/>
    <col min="13317" max="13318" width="6.6640625" customWidth="1"/>
    <col min="13319" max="13319" width="1.6640625" customWidth="1"/>
    <col min="13320" max="13321" width="6.6640625" customWidth="1"/>
    <col min="13322" max="13322" width="1.6640625" customWidth="1"/>
    <col min="13323" max="13324" width="6.6640625" customWidth="1"/>
    <col min="13325" max="13325" width="1.6640625" customWidth="1"/>
    <col min="13326" max="13327" width="6.6640625" customWidth="1"/>
    <col min="13328" max="13328" width="1.6640625" customWidth="1"/>
    <col min="13329" max="13329" width="6.6640625" customWidth="1"/>
    <col min="13330" max="13330" width="4.6640625" customWidth="1"/>
    <col min="13331" max="13331" width="1.6640625" customWidth="1"/>
    <col min="13332" max="13332" width="4.6640625" customWidth="1"/>
    <col min="13333" max="13334" width="6.6640625" customWidth="1"/>
    <col min="13335" max="13349" width="0" hidden="1" customWidth="1"/>
    <col min="13569" max="13569" width="0.88671875" customWidth="1"/>
    <col min="13570" max="13570" width="14.6640625" customWidth="1"/>
    <col min="13571" max="13571" width="6.6640625" customWidth="1"/>
    <col min="13572" max="13572" width="1.6640625" customWidth="1"/>
    <col min="13573" max="13574" width="6.6640625" customWidth="1"/>
    <col min="13575" max="13575" width="1.6640625" customWidth="1"/>
    <col min="13576" max="13577" width="6.6640625" customWidth="1"/>
    <col min="13578" max="13578" width="1.6640625" customWidth="1"/>
    <col min="13579" max="13580" width="6.6640625" customWidth="1"/>
    <col min="13581" max="13581" width="1.6640625" customWidth="1"/>
    <col min="13582" max="13583" width="6.6640625" customWidth="1"/>
    <col min="13584" max="13584" width="1.6640625" customWidth="1"/>
    <col min="13585" max="13585" width="6.6640625" customWidth="1"/>
    <col min="13586" max="13586" width="4.6640625" customWidth="1"/>
    <col min="13587" max="13587" width="1.6640625" customWidth="1"/>
    <col min="13588" max="13588" width="4.6640625" customWidth="1"/>
    <col min="13589" max="13590" width="6.6640625" customWidth="1"/>
    <col min="13591" max="13605" width="0" hidden="1" customWidth="1"/>
    <col min="13825" max="13825" width="0.88671875" customWidth="1"/>
    <col min="13826" max="13826" width="14.6640625" customWidth="1"/>
    <col min="13827" max="13827" width="6.6640625" customWidth="1"/>
    <col min="13828" max="13828" width="1.6640625" customWidth="1"/>
    <col min="13829" max="13830" width="6.6640625" customWidth="1"/>
    <col min="13831" max="13831" width="1.6640625" customWidth="1"/>
    <col min="13832" max="13833" width="6.6640625" customWidth="1"/>
    <col min="13834" max="13834" width="1.6640625" customWidth="1"/>
    <col min="13835" max="13836" width="6.6640625" customWidth="1"/>
    <col min="13837" max="13837" width="1.6640625" customWidth="1"/>
    <col min="13838" max="13839" width="6.6640625" customWidth="1"/>
    <col min="13840" max="13840" width="1.6640625" customWidth="1"/>
    <col min="13841" max="13841" width="6.6640625" customWidth="1"/>
    <col min="13842" max="13842" width="4.6640625" customWidth="1"/>
    <col min="13843" max="13843" width="1.6640625" customWidth="1"/>
    <col min="13844" max="13844" width="4.6640625" customWidth="1"/>
    <col min="13845" max="13846" width="6.6640625" customWidth="1"/>
    <col min="13847" max="13861" width="0" hidden="1" customWidth="1"/>
    <col min="14081" max="14081" width="0.88671875" customWidth="1"/>
    <col min="14082" max="14082" width="14.6640625" customWidth="1"/>
    <col min="14083" max="14083" width="6.6640625" customWidth="1"/>
    <col min="14084" max="14084" width="1.6640625" customWidth="1"/>
    <col min="14085" max="14086" width="6.6640625" customWidth="1"/>
    <col min="14087" max="14087" width="1.6640625" customWidth="1"/>
    <col min="14088" max="14089" width="6.6640625" customWidth="1"/>
    <col min="14090" max="14090" width="1.6640625" customWidth="1"/>
    <col min="14091" max="14092" width="6.6640625" customWidth="1"/>
    <col min="14093" max="14093" width="1.6640625" customWidth="1"/>
    <col min="14094" max="14095" width="6.6640625" customWidth="1"/>
    <col min="14096" max="14096" width="1.6640625" customWidth="1"/>
    <col min="14097" max="14097" width="6.6640625" customWidth="1"/>
    <col min="14098" max="14098" width="4.6640625" customWidth="1"/>
    <col min="14099" max="14099" width="1.6640625" customWidth="1"/>
    <col min="14100" max="14100" width="4.6640625" customWidth="1"/>
    <col min="14101" max="14102" width="6.6640625" customWidth="1"/>
    <col min="14103" max="14117" width="0" hidden="1" customWidth="1"/>
    <col min="14337" max="14337" width="0.88671875" customWidth="1"/>
    <col min="14338" max="14338" width="14.6640625" customWidth="1"/>
    <col min="14339" max="14339" width="6.6640625" customWidth="1"/>
    <col min="14340" max="14340" width="1.6640625" customWidth="1"/>
    <col min="14341" max="14342" width="6.6640625" customWidth="1"/>
    <col min="14343" max="14343" width="1.6640625" customWidth="1"/>
    <col min="14344" max="14345" width="6.6640625" customWidth="1"/>
    <col min="14346" max="14346" width="1.6640625" customWidth="1"/>
    <col min="14347" max="14348" width="6.6640625" customWidth="1"/>
    <col min="14349" max="14349" width="1.6640625" customWidth="1"/>
    <col min="14350" max="14351" width="6.6640625" customWidth="1"/>
    <col min="14352" max="14352" width="1.6640625" customWidth="1"/>
    <col min="14353" max="14353" width="6.6640625" customWidth="1"/>
    <col min="14354" max="14354" width="4.6640625" customWidth="1"/>
    <col min="14355" max="14355" width="1.6640625" customWidth="1"/>
    <col min="14356" max="14356" width="4.6640625" customWidth="1"/>
    <col min="14357" max="14358" width="6.6640625" customWidth="1"/>
    <col min="14359" max="14373" width="0" hidden="1" customWidth="1"/>
    <col min="14593" max="14593" width="0.88671875" customWidth="1"/>
    <col min="14594" max="14594" width="14.6640625" customWidth="1"/>
    <col min="14595" max="14595" width="6.6640625" customWidth="1"/>
    <col min="14596" max="14596" width="1.6640625" customWidth="1"/>
    <col min="14597" max="14598" width="6.6640625" customWidth="1"/>
    <col min="14599" max="14599" width="1.6640625" customWidth="1"/>
    <col min="14600" max="14601" width="6.6640625" customWidth="1"/>
    <col min="14602" max="14602" width="1.6640625" customWidth="1"/>
    <col min="14603" max="14604" width="6.6640625" customWidth="1"/>
    <col min="14605" max="14605" width="1.6640625" customWidth="1"/>
    <col min="14606" max="14607" width="6.6640625" customWidth="1"/>
    <col min="14608" max="14608" width="1.6640625" customWidth="1"/>
    <col min="14609" max="14609" width="6.6640625" customWidth="1"/>
    <col min="14610" max="14610" width="4.6640625" customWidth="1"/>
    <col min="14611" max="14611" width="1.6640625" customWidth="1"/>
    <col min="14612" max="14612" width="4.6640625" customWidth="1"/>
    <col min="14613" max="14614" width="6.6640625" customWidth="1"/>
    <col min="14615" max="14629" width="0" hidden="1" customWidth="1"/>
    <col min="14849" max="14849" width="0.88671875" customWidth="1"/>
    <col min="14850" max="14850" width="14.6640625" customWidth="1"/>
    <col min="14851" max="14851" width="6.6640625" customWidth="1"/>
    <col min="14852" max="14852" width="1.6640625" customWidth="1"/>
    <col min="14853" max="14854" width="6.6640625" customWidth="1"/>
    <col min="14855" max="14855" width="1.6640625" customWidth="1"/>
    <col min="14856" max="14857" width="6.6640625" customWidth="1"/>
    <col min="14858" max="14858" width="1.6640625" customWidth="1"/>
    <col min="14859" max="14860" width="6.6640625" customWidth="1"/>
    <col min="14861" max="14861" width="1.6640625" customWidth="1"/>
    <col min="14862" max="14863" width="6.6640625" customWidth="1"/>
    <col min="14864" max="14864" width="1.6640625" customWidth="1"/>
    <col min="14865" max="14865" width="6.6640625" customWidth="1"/>
    <col min="14866" max="14866" width="4.6640625" customWidth="1"/>
    <col min="14867" max="14867" width="1.6640625" customWidth="1"/>
    <col min="14868" max="14868" width="4.6640625" customWidth="1"/>
    <col min="14869" max="14870" width="6.6640625" customWidth="1"/>
    <col min="14871" max="14885" width="0" hidden="1" customWidth="1"/>
    <col min="15105" max="15105" width="0.88671875" customWidth="1"/>
    <col min="15106" max="15106" width="14.6640625" customWidth="1"/>
    <col min="15107" max="15107" width="6.6640625" customWidth="1"/>
    <col min="15108" max="15108" width="1.6640625" customWidth="1"/>
    <col min="15109" max="15110" width="6.6640625" customWidth="1"/>
    <col min="15111" max="15111" width="1.6640625" customWidth="1"/>
    <col min="15112" max="15113" width="6.6640625" customWidth="1"/>
    <col min="15114" max="15114" width="1.6640625" customWidth="1"/>
    <col min="15115" max="15116" width="6.6640625" customWidth="1"/>
    <col min="15117" max="15117" width="1.6640625" customWidth="1"/>
    <col min="15118" max="15119" width="6.6640625" customWidth="1"/>
    <col min="15120" max="15120" width="1.6640625" customWidth="1"/>
    <col min="15121" max="15121" width="6.6640625" customWidth="1"/>
    <col min="15122" max="15122" width="4.6640625" customWidth="1"/>
    <col min="15123" max="15123" width="1.6640625" customWidth="1"/>
    <col min="15124" max="15124" width="4.6640625" customWidth="1"/>
    <col min="15125" max="15126" width="6.6640625" customWidth="1"/>
    <col min="15127" max="15141" width="0" hidden="1" customWidth="1"/>
    <col min="15361" max="15361" width="0.88671875" customWidth="1"/>
    <col min="15362" max="15362" width="14.6640625" customWidth="1"/>
    <col min="15363" max="15363" width="6.6640625" customWidth="1"/>
    <col min="15364" max="15364" width="1.6640625" customWidth="1"/>
    <col min="15365" max="15366" width="6.6640625" customWidth="1"/>
    <col min="15367" max="15367" width="1.6640625" customWidth="1"/>
    <col min="15368" max="15369" width="6.6640625" customWidth="1"/>
    <col min="15370" max="15370" width="1.6640625" customWidth="1"/>
    <col min="15371" max="15372" width="6.6640625" customWidth="1"/>
    <col min="15373" max="15373" width="1.6640625" customWidth="1"/>
    <col min="15374" max="15375" width="6.6640625" customWidth="1"/>
    <col min="15376" max="15376" width="1.6640625" customWidth="1"/>
    <col min="15377" max="15377" width="6.6640625" customWidth="1"/>
    <col min="15378" max="15378" width="4.6640625" customWidth="1"/>
    <col min="15379" max="15379" width="1.6640625" customWidth="1"/>
    <col min="15380" max="15380" width="4.6640625" customWidth="1"/>
    <col min="15381" max="15382" width="6.6640625" customWidth="1"/>
    <col min="15383" max="15397" width="0" hidden="1" customWidth="1"/>
    <col min="15617" max="15617" width="0.88671875" customWidth="1"/>
    <col min="15618" max="15618" width="14.6640625" customWidth="1"/>
    <col min="15619" max="15619" width="6.6640625" customWidth="1"/>
    <col min="15620" max="15620" width="1.6640625" customWidth="1"/>
    <col min="15621" max="15622" width="6.6640625" customWidth="1"/>
    <col min="15623" max="15623" width="1.6640625" customWidth="1"/>
    <col min="15624" max="15625" width="6.6640625" customWidth="1"/>
    <col min="15626" max="15626" width="1.6640625" customWidth="1"/>
    <col min="15627" max="15628" width="6.6640625" customWidth="1"/>
    <col min="15629" max="15629" width="1.6640625" customWidth="1"/>
    <col min="15630" max="15631" width="6.6640625" customWidth="1"/>
    <col min="15632" max="15632" width="1.6640625" customWidth="1"/>
    <col min="15633" max="15633" width="6.6640625" customWidth="1"/>
    <col min="15634" max="15634" width="4.6640625" customWidth="1"/>
    <col min="15635" max="15635" width="1.6640625" customWidth="1"/>
    <col min="15636" max="15636" width="4.6640625" customWidth="1"/>
    <col min="15637" max="15638" width="6.6640625" customWidth="1"/>
    <col min="15639" max="15653" width="0" hidden="1" customWidth="1"/>
    <col min="15873" max="15873" width="0.88671875" customWidth="1"/>
    <col min="15874" max="15874" width="14.6640625" customWidth="1"/>
    <col min="15875" max="15875" width="6.6640625" customWidth="1"/>
    <col min="15876" max="15876" width="1.6640625" customWidth="1"/>
    <col min="15877" max="15878" width="6.6640625" customWidth="1"/>
    <col min="15879" max="15879" width="1.6640625" customWidth="1"/>
    <col min="15880" max="15881" width="6.6640625" customWidth="1"/>
    <col min="15882" max="15882" width="1.6640625" customWidth="1"/>
    <col min="15883" max="15884" width="6.6640625" customWidth="1"/>
    <col min="15885" max="15885" width="1.6640625" customWidth="1"/>
    <col min="15886" max="15887" width="6.6640625" customWidth="1"/>
    <col min="15888" max="15888" width="1.6640625" customWidth="1"/>
    <col min="15889" max="15889" width="6.6640625" customWidth="1"/>
    <col min="15890" max="15890" width="4.6640625" customWidth="1"/>
    <col min="15891" max="15891" width="1.6640625" customWidth="1"/>
    <col min="15892" max="15892" width="4.6640625" customWidth="1"/>
    <col min="15893" max="15894" width="6.6640625" customWidth="1"/>
    <col min="15895" max="15909" width="0" hidden="1" customWidth="1"/>
    <col min="16129" max="16129" width="0.88671875" customWidth="1"/>
    <col min="16130" max="16130" width="14.6640625" customWidth="1"/>
    <col min="16131" max="16131" width="6.6640625" customWidth="1"/>
    <col min="16132" max="16132" width="1.6640625" customWidth="1"/>
    <col min="16133" max="16134" width="6.6640625" customWidth="1"/>
    <col min="16135" max="16135" width="1.6640625" customWidth="1"/>
    <col min="16136" max="16137" width="6.6640625" customWidth="1"/>
    <col min="16138" max="16138" width="1.6640625" customWidth="1"/>
    <col min="16139" max="16140" width="6.6640625" customWidth="1"/>
    <col min="16141" max="16141" width="1.6640625" customWidth="1"/>
    <col min="16142" max="16143" width="6.6640625" customWidth="1"/>
    <col min="16144" max="16144" width="1.6640625" customWidth="1"/>
    <col min="16145" max="16145" width="6.6640625" customWidth="1"/>
    <col min="16146" max="16146" width="4.6640625" customWidth="1"/>
    <col min="16147" max="16147" width="1.6640625" customWidth="1"/>
    <col min="16148" max="16148" width="4.6640625" customWidth="1"/>
    <col min="16149" max="16150" width="6.6640625" customWidth="1"/>
    <col min="16151" max="16165" width="0" hidden="1" customWidth="1"/>
  </cols>
  <sheetData>
    <row r="1" spans="1:35" ht="32.4" x14ac:dyDescent="0.55000000000000004">
      <c r="B1" s="142"/>
      <c r="C1" s="179" t="s">
        <v>43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42"/>
      <c r="S1" s="142"/>
    </row>
    <row r="2" spans="1:35" ht="33" thickBot="1" x14ac:dyDescent="0.6"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35" s="8" customFormat="1" x14ac:dyDescent="0.3">
      <c r="A3" s="5"/>
      <c r="B3" s="5"/>
      <c r="C3" s="5"/>
      <c r="D3" s="229" t="s">
        <v>0</v>
      </c>
      <c r="E3" s="195"/>
      <c r="F3" s="195"/>
      <c r="G3" s="195"/>
      <c r="H3" s="230"/>
      <c r="I3" s="5"/>
      <c r="J3" s="5"/>
      <c r="K3" s="229" t="s">
        <v>1</v>
      </c>
      <c r="L3" s="195"/>
      <c r="M3" s="195"/>
      <c r="N3" s="230"/>
      <c r="O3" s="5"/>
      <c r="P3" s="5"/>
      <c r="Q3" s="5"/>
      <c r="R3" s="5"/>
      <c r="S3" s="5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</row>
    <row r="4" spans="1:35" s="8" customFormat="1" x14ac:dyDescent="0.3">
      <c r="A4" s="5"/>
      <c r="B4" s="5"/>
      <c r="C4" s="5"/>
      <c r="D4" s="223">
        <v>1</v>
      </c>
      <c r="E4" s="224"/>
      <c r="F4" s="225" t="s">
        <v>54</v>
      </c>
      <c r="G4" s="225"/>
      <c r="H4" s="226"/>
      <c r="I4" s="5"/>
      <c r="J4" s="5"/>
      <c r="K4" s="223" t="s">
        <v>2</v>
      </c>
      <c r="L4" s="224"/>
      <c r="M4" s="224"/>
      <c r="N4" s="9">
        <v>2</v>
      </c>
      <c r="O4" s="5"/>
      <c r="P4" s="5"/>
      <c r="Q4" s="5"/>
      <c r="R4" s="5"/>
      <c r="S4" s="5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</row>
    <row r="5" spans="1:35" s="8" customFormat="1" x14ac:dyDescent="0.3">
      <c r="A5" s="5"/>
      <c r="B5" s="5"/>
      <c r="C5" s="5"/>
      <c r="D5" s="223">
        <v>2</v>
      </c>
      <c r="E5" s="224"/>
      <c r="F5" s="225" t="s">
        <v>78</v>
      </c>
      <c r="G5" s="225"/>
      <c r="H5" s="226"/>
      <c r="I5" s="5"/>
      <c r="J5" s="5"/>
      <c r="K5" s="223" t="s">
        <v>3</v>
      </c>
      <c r="L5" s="224"/>
      <c r="M5" s="224"/>
      <c r="N5" s="9">
        <v>0</v>
      </c>
      <c r="O5" s="5"/>
      <c r="P5" s="5"/>
      <c r="Q5" s="5"/>
      <c r="R5" s="5"/>
      <c r="S5" s="5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</row>
    <row r="6" spans="1:35" s="8" customFormat="1" ht="16.2" thickBot="1" x14ac:dyDescent="0.35">
      <c r="A6" s="5"/>
      <c r="B6" s="5"/>
      <c r="C6" s="5"/>
      <c r="D6" s="223">
        <v>3</v>
      </c>
      <c r="E6" s="224"/>
      <c r="F6" s="225" t="s">
        <v>55</v>
      </c>
      <c r="G6" s="225"/>
      <c r="H6" s="226"/>
      <c r="I6" s="5"/>
      <c r="J6" s="5"/>
      <c r="K6" s="227" t="s">
        <v>4</v>
      </c>
      <c r="L6" s="228"/>
      <c r="M6" s="228"/>
      <c r="N6" s="10">
        <v>1</v>
      </c>
      <c r="O6" s="5"/>
      <c r="P6" s="5"/>
      <c r="Q6" s="5"/>
      <c r="R6" s="5"/>
      <c r="S6" s="5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</row>
    <row r="7" spans="1:35" s="8" customFormat="1" x14ac:dyDescent="0.3">
      <c r="A7" s="5"/>
      <c r="B7" s="5"/>
      <c r="C7" s="5"/>
      <c r="D7" s="223">
        <v>4</v>
      </c>
      <c r="E7" s="224"/>
      <c r="F7" s="225" t="s">
        <v>79</v>
      </c>
      <c r="G7" s="225"/>
      <c r="H7" s="226"/>
      <c r="I7" s="5"/>
      <c r="J7" s="5"/>
      <c r="K7" s="45"/>
      <c r="L7" s="45"/>
      <c r="M7" s="45"/>
      <c r="N7" s="46"/>
      <c r="O7" s="5"/>
      <c r="P7" s="5"/>
      <c r="Q7" s="5"/>
      <c r="R7" s="5"/>
      <c r="S7" s="5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</row>
    <row r="8" spans="1:35" s="8" customFormat="1" ht="16.2" thickBot="1" x14ac:dyDescent="0.35">
      <c r="A8" s="5"/>
      <c r="B8" s="5"/>
      <c r="C8" s="5"/>
      <c r="D8" s="231">
        <v>5</v>
      </c>
      <c r="E8" s="232"/>
      <c r="F8" s="233" t="s">
        <v>80</v>
      </c>
      <c r="G8" s="233"/>
      <c r="H8" s="234"/>
      <c r="I8" s="5"/>
      <c r="J8" s="5"/>
      <c r="K8" s="45"/>
      <c r="L8" s="45"/>
      <c r="M8" s="45"/>
      <c r="N8" s="46"/>
      <c r="O8" s="5"/>
      <c r="P8" s="5"/>
      <c r="Q8" s="5"/>
      <c r="R8" s="5"/>
      <c r="S8" s="5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</row>
    <row r="9" spans="1:35" ht="16.2" thickBot="1" x14ac:dyDescent="0.35"/>
    <row r="10" spans="1:35" s="8" customFormat="1" x14ac:dyDescent="0.3">
      <c r="A10" s="5"/>
      <c r="B10" s="5"/>
      <c r="C10" s="217" t="s">
        <v>5</v>
      </c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9"/>
      <c r="O10" s="5"/>
      <c r="P10" s="116"/>
      <c r="Q10" s="116"/>
      <c r="R10" s="116"/>
      <c r="S10" s="116"/>
      <c r="T10" s="116"/>
      <c r="U10" s="116"/>
      <c r="V10" s="116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</row>
    <row r="11" spans="1:35" s="8" customFormat="1" x14ac:dyDescent="0.3">
      <c r="A11" s="5"/>
      <c r="B11" s="5"/>
      <c r="C11" s="11" t="s">
        <v>6</v>
      </c>
      <c r="D11" s="208" t="s">
        <v>21</v>
      </c>
      <c r="E11" s="209"/>
      <c r="F11" s="220" t="str">
        <f>F4</f>
        <v>ZŠ Rousínov</v>
      </c>
      <c r="G11" s="221"/>
      <c r="H11" s="222"/>
      <c r="I11" s="211" t="str">
        <f>F7</f>
        <v>ZŠ HO,Očovská</v>
      </c>
      <c r="J11" s="211"/>
      <c r="K11" s="212"/>
      <c r="L11" s="12">
        <v>3</v>
      </c>
      <c r="M11" s="13" t="s">
        <v>8</v>
      </c>
      <c r="N11" s="14">
        <v>2</v>
      </c>
      <c r="O11" s="117">
        <v>14</v>
      </c>
      <c r="P11" s="116"/>
      <c r="Q11" s="116"/>
      <c r="R11" s="116"/>
      <c r="S11" s="116"/>
      <c r="T11" s="116"/>
      <c r="U11" s="116"/>
      <c r="V11" s="116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</row>
    <row r="12" spans="1:35" s="8" customFormat="1" ht="17.399999999999999" x14ac:dyDescent="0.3">
      <c r="A12" s="5"/>
      <c r="B12" s="5"/>
      <c r="C12" s="11" t="s">
        <v>9</v>
      </c>
      <c r="D12" s="208" t="s">
        <v>10</v>
      </c>
      <c r="E12" s="209"/>
      <c r="F12" s="210" t="str">
        <f>F5</f>
        <v>ZŠ Brno,Labská</v>
      </c>
      <c r="G12" s="210"/>
      <c r="H12" s="210"/>
      <c r="I12" s="211" t="str">
        <f>F6</f>
        <v>ZŠ Veverská B.</v>
      </c>
      <c r="J12" s="211"/>
      <c r="K12" s="212"/>
      <c r="L12" s="12">
        <v>3</v>
      </c>
      <c r="M12" s="13" t="s">
        <v>8</v>
      </c>
      <c r="N12" s="14">
        <v>0</v>
      </c>
      <c r="O12" s="117">
        <v>23</v>
      </c>
      <c r="P12" s="118"/>
      <c r="Q12" s="116"/>
      <c r="R12" s="116"/>
      <c r="S12" s="116"/>
      <c r="T12" s="116"/>
      <c r="U12" s="116"/>
      <c r="V12" s="116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</row>
    <row r="13" spans="1:35" s="8" customFormat="1" x14ac:dyDescent="0.3">
      <c r="A13" s="5"/>
      <c r="B13" s="5"/>
      <c r="C13" s="11" t="s">
        <v>11</v>
      </c>
      <c r="D13" s="208" t="s">
        <v>32</v>
      </c>
      <c r="E13" s="209"/>
      <c r="F13" s="210" t="str">
        <f>F4</f>
        <v>ZŠ Rousínov</v>
      </c>
      <c r="G13" s="210"/>
      <c r="H13" s="210"/>
      <c r="I13" s="211" t="str">
        <f>F8</f>
        <v>ZŠ Břeclav, Slov.</v>
      </c>
      <c r="J13" s="211"/>
      <c r="K13" s="212"/>
      <c r="L13" s="12">
        <v>3</v>
      </c>
      <c r="M13" s="13" t="s">
        <v>8</v>
      </c>
      <c r="N13" s="14">
        <v>2</v>
      </c>
      <c r="O13" s="117">
        <v>15</v>
      </c>
      <c r="P13" s="116"/>
      <c r="Q13" s="116"/>
      <c r="R13" s="116"/>
      <c r="S13" s="116"/>
      <c r="T13" s="116"/>
      <c r="U13" s="116"/>
      <c r="V13" s="116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</row>
    <row r="14" spans="1:35" s="8" customFormat="1" x14ac:dyDescent="0.3">
      <c r="A14" s="5"/>
      <c r="B14" s="5"/>
      <c r="C14" s="11" t="s">
        <v>18</v>
      </c>
      <c r="D14" s="203" t="s">
        <v>19</v>
      </c>
      <c r="E14" s="204"/>
      <c r="F14" s="205" t="str">
        <f>F5</f>
        <v>ZŠ Brno,Labská</v>
      </c>
      <c r="G14" s="205"/>
      <c r="H14" s="205"/>
      <c r="I14" s="206" t="str">
        <f>F7</f>
        <v>ZŠ HO,Očovská</v>
      </c>
      <c r="J14" s="206"/>
      <c r="K14" s="207"/>
      <c r="L14" s="51">
        <v>3</v>
      </c>
      <c r="M14" s="52" t="s">
        <v>8</v>
      </c>
      <c r="N14" s="53">
        <v>1</v>
      </c>
      <c r="O14" s="117">
        <v>24</v>
      </c>
      <c r="P14" s="116"/>
      <c r="Q14" s="116"/>
      <c r="R14" s="116"/>
      <c r="S14" s="116"/>
      <c r="T14" s="116"/>
      <c r="U14" s="116"/>
      <c r="V14" s="116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</row>
    <row r="15" spans="1:35" s="8" customFormat="1" x14ac:dyDescent="0.3">
      <c r="A15" s="5"/>
      <c r="B15" s="5"/>
      <c r="C15" s="11" t="s">
        <v>20</v>
      </c>
      <c r="D15" s="203" t="s">
        <v>33</v>
      </c>
      <c r="E15" s="204"/>
      <c r="F15" s="205" t="str">
        <f>F6</f>
        <v>ZŠ Veverská B.</v>
      </c>
      <c r="G15" s="205"/>
      <c r="H15" s="205"/>
      <c r="I15" s="206" t="str">
        <f>F8</f>
        <v>ZŠ Břeclav, Slov.</v>
      </c>
      <c r="J15" s="206"/>
      <c r="K15" s="207"/>
      <c r="L15" s="51">
        <v>0</v>
      </c>
      <c r="M15" s="52" t="s">
        <v>8</v>
      </c>
      <c r="N15" s="53">
        <v>3</v>
      </c>
      <c r="O15" s="117">
        <v>35</v>
      </c>
      <c r="P15" s="116"/>
      <c r="Q15" s="116"/>
      <c r="R15" s="116"/>
      <c r="S15" s="116"/>
      <c r="T15" s="116"/>
      <c r="U15" s="116"/>
      <c r="V15" s="116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</row>
    <row r="16" spans="1:35" s="8" customFormat="1" x14ac:dyDescent="0.3">
      <c r="A16" s="5"/>
      <c r="B16" s="5"/>
      <c r="C16" s="11" t="s">
        <v>22</v>
      </c>
      <c r="D16" s="209" t="s">
        <v>7</v>
      </c>
      <c r="E16" s="209"/>
      <c r="F16" s="210" t="str">
        <f>F4</f>
        <v>ZŠ Rousínov</v>
      </c>
      <c r="G16" s="210"/>
      <c r="H16" s="210"/>
      <c r="I16" s="211" t="str">
        <f>F5</f>
        <v>ZŠ Brno,Labská</v>
      </c>
      <c r="J16" s="211"/>
      <c r="K16" s="212"/>
      <c r="L16" s="12">
        <v>0</v>
      </c>
      <c r="M16" s="13" t="s">
        <v>8</v>
      </c>
      <c r="N16" s="14">
        <v>3</v>
      </c>
      <c r="O16" s="117">
        <v>12</v>
      </c>
      <c r="P16" s="116"/>
      <c r="Q16" s="116"/>
      <c r="R16" s="116"/>
      <c r="S16" s="116"/>
      <c r="T16" s="116"/>
      <c r="U16" s="116"/>
      <c r="V16" s="116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</row>
    <row r="17" spans="1:37" s="8" customFormat="1" x14ac:dyDescent="0.3">
      <c r="A17" s="5"/>
      <c r="B17" s="5"/>
      <c r="C17" s="11" t="s">
        <v>34</v>
      </c>
      <c r="D17" s="203" t="s">
        <v>35</v>
      </c>
      <c r="E17" s="204"/>
      <c r="F17" s="205" t="str">
        <f>F7</f>
        <v>ZŠ HO,Očovská</v>
      </c>
      <c r="G17" s="205"/>
      <c r="H17" s="205"/>
      <c r="I17" s="206" t="str">
        <f>F8</f>
        <v>ZŠ Břeclav, Slov.</v>
      </c>
      <c r="J17" s="206"/>
      <c r="K17" s="207"/>
      <c r="L17" s="51">
        <v>1</v>
      </c>
      <c r="M17" s="52" t="s">
        <v>8</v>
      </c>
      <c r="N17" s="53">
        <v>3</v>
      </c>
      <c r="O17" s="117">
        <v>45</v>
      </c>
      <c r="P17" s="116"/>
      <c r="Q17" s="116"/>
      <c r="R17" s="116"/>
      <c r="S17" s="116"/>
      <c r="T17" s="116"/>
      <c r="U17" s="116"/>
      <c r="V17" s="116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</row>
    <row r="18" spans="1:37" s="8" customFormat="1" x14ac:dyDescent="0.3">
      <c r="A18" s="5"/>
      <c r="B18" s="5"/>
      <c r="C18" s="11" t="s">
        <v>36</v>
      </c>
      <c r="D18" s="208" t="s">
        <v>12</v>
      </c>
      <c r="E18" s="209"/>
      <c r="F18" s="210" t="str">
        <f>F4</f>
        <v>ZŠ Rousínov</v>
      </c>
      <c r="G18" s="210"/>
      <c r="H18" s="210"/>
      <c r="I18" s="211" t="str">
        <f>F6</f>
        <v>ZŠ Veverská B.</v>
      </c>
      <c r="J18" s="211"/>
      <c r="K18" s="212"/>
      <c r="L18" s="12">
        <v>3</v>
      </c>
      <c r="M18" s="13" t="s">
        <v>8</v>
      </c>
      <c r="N18" s="14">
        <v>0</v>
      </c>
      <c r="O18" s="117">
        <v>13</v>
      </c>
      <c r="P18" s="116"/>
      <c r="Q18" s="116"/>
      <c r="R18" s="116"/>
      <c r="S18" s="116"/>
      <c r="T18" s="116"/>
      <c r="U18" s="116"/>
      <c r="V18" s="116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</row>
    <row r="19" spans="1:37" s="8" customFormat="1" x14ac:dyDescent="0.3">
      <c r="A19" s="5"/>
      <c r="B19" s="5"/>
      <c r="C19" s="11" t="s">
        <v>37</v>
      </c>
      <c r="D19" s="203" t="s">
        <v>38</v>
      </c>
      <c r="E19" s="204"/>
      <c r="F19" s="205" t="str">
        <f>F5</f>
        <v>ZŠ Brno,Labská</v>
      </c>
      <c r="G19" s="205"/>
      <c r="H19" s="205"/>
      <c r="I19" s="206" t="str">
        <f>F8</f>
        <v>ZŠ Břeclav, Slov.</v>
      </c>
      <c r="J19" s="206"/>
      <c r="K19" s="207"/>
      <c r="L19" s="51">
        <v>3</v>
      </c>
      <c r="M19" s="52" t="s">
        <v>8</v>
      </c>
      <c r="N19" s="53">
        <v>0</v>
      </c>
      <c r="O19" s="117">
        <v>25</v>
      </c>
      <c r="P19" s="116"/>
      <c r="Q19" s="116"/>
      <c r="R19" s="116"/>
      <c r="S19" s="116"/>
      <c r="T19" s="116"/>
      <c r="U19" s="116"/>
      <c r="V19" s="116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</row>
    <row r="20" spans="1:37" s="8" customFormat="1" ht="16.2" thickBot="1" x14ac:dyDescent="0.35">
      <c r="A20" s="5"/>
      <c r="B20" s="5"/>
      <c r="C20" s="15" t="s">
        <v>39</v>
      </c>
      <c r="D20" s="198" t="s">
        <v>17</v>
      </c>
      <c r="E20" s="199"/>
      <c r="F20" s="200" t="str">
        <f>F6</f>
        <v>ZŠ Veverská B.</v>
      </c>
      <c r="G20" s="200"/>
      <c r="H20" s="200"/>
      <c r="I20" s="201" t="str">
        <f>F7</f>
        <v>ZŠ HO,Očovská</v>
      </c>
      <c r="J20" s="201"/>
      <c r="K20" s="202"/>
      <c r="L20" s="55">
        <v>0</v>
      </c>
      <c r="M20" s="56" t="s">
        <v>8</v>
      </c>
      <c r="N20" s="57">
        <v>3</v>
      </c>
      <c r="O20" s="117">
        <v>34</v>
      </c>
      <c r="P20" s="116"/>
      <c r="Q20" s="116"/>
      <c r="R20" s="116"/>
      <c r="S20" s="116"/>
      <c r="T20" s="116"/>
      <c r="U20" s="116"/>
      <c r="V20" s="116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</row>
    <row r="21" spans="1:37" ht="16.2" thickBot="1" x14ac:dyDescent="0.35">
      <c r="O21" s="119"/>
    </row>
    <row r="22" spans="1:37" s="8" customFormat="1" x14ac:dyDescent="0.3">
      <c r="A22" s="5"/>
      <c r="B22" s="120" t="s">
        <v>40</v>
      </c>
      <c r="C22" s="194" t="str">
        <f>F4</f>
        <v>ZŠ Rousínov</v>
      </c>
      <c r="D22" s="194"/>
      <c r="E22" s="194"/>
      <c r="F22" s="194" t="str">
        <f>F5</f>
        <v>ZŠ Brno,Labská</v>
      </c>
      <c r="G22" s="194"/>
      <c r="H22" s="194"/>
      <c r="I22" s="194" t="str">
        <f>F6</f>
        <v>ZŠ Veverská B.</v>
      </c>
      <c r="J22" s="194"/>
      <c r="K22" s="194"/>
      <c r="L22" s="194" t="str">
        <f>F7</f>
        <v>ZŠ HO,Očovská</v>
      </c>
      <c r="M22" s="194"/>
      <c r="N22" s="194"/>
      <c r="O22" s="194" t="str">
        <f>F8</f>
        <v>ZŠ Břeclav, Slov.</v>
      </c>
      <c r="P22" s="194"/>
      <c r="Q22" s="194"/>
      <c r="R22" s="195" t="s">
        <v>14</v>
      </c>
      <c r="S22" s="195"/>
      <c r="T22" s="195"/>
      <c r="U22" s="6" t="s">
        <v>15</v>
      </c>
      <c r="V22" s="7" t="s">
        <v>16</v>
      </c>
      <c r="W22" s="63"/>
      <c r="X22" s="63"/>
      <c r="Y22" s="121">
        <v>15</v>
      </c>
      <c r="Z22" s="63"/>
      <c r="AA22" s="121">
        <v>14</v>
      </c>
      <c r="AB22" s="63"/>
      <c r="AC22" s="121">
        <v>13</v>
      </c>
      <c r="AD22" s="63"/>
      <c r="AE22" s="121">
        <v>12</v>
      </c>
      <c r="AF22" s="63"/>
      <c r="AG22" s="121">
        <v>11</v>
      </c>
      <c r="AH22" s="63"/>
      <c r="AI22" s="121">
        <v>9</v>
      </c>
      <c r="AK22" s="121" t="s">
        <v>24</v>
      </c>
    </row>
    <row r="23" spans="1:37" s="8" customFormat="1" x14ac:dyDescent="0.3">
      <c r="A23" s="47">
        <v>1</v>
      </c>
      <c r="B23" s="17" t="str">
        <f>F4</f>
        <v>ZŠ Rousínov</v>
      </c>
      <c r="C23" s="122">
        <v>0</v>
      </c>
      <c r="D23" s="123">
        <v>0</v>
      </c>
      <c r="E23" s="124">
        <v>0</v>
      </c>
      <c r="F23" s="21">
        <f>L16</f>
        <v>0</v>
      </c>
      <c r="G23" s="22" t="s">
        <v>8</v>
      </c>
      <c r="H23" s="23">
        <f>N16</f>
        <v>3</v>
      </c>
      <c r="I23" s="21">
        <f>L18</f>
        <v>3</v>
      </c>
      <c r="J23" s="22" t="s">
        <v>8</v>
      </c>
      <c r="K23" s="23">
        <f>N18</f>
        <v>0</v>
      </c>
      <c r="L23" s="21">
        <f>L11</f>
        <v>3</v>
      </c>
      <c r="M23" s="22" t="s">
        <v>8</v>
      </c>
      <c r="N23" s="23">
        <f>N11</f>
        <v>2</v>
      </c>
      <c r="O23" s="125">
        <f>L13</f>
        <v>3</v>
      </c>
      <c r="P23" s="22" t="s">
        <v>8</v>
      </c>
      <c r="Q23" s="23">
        <f>N13</f>
        <v>2</v>
      </c>
      <c r="R23" s="24">
        <f>F23+I23+L23+O23</f>
        <v>9</v>
      </c>
      <c r="S23" s="13" t="s">
        <v>8</v>
      </c>
      <c r="T23" s="25">
        <f>H23+K23+N23+Q23</f>
        <v>7</v>
      </c>
      <c r="U23" s="26">
        <v>7</v>
      </c>
      <c r="V23" s="27" t="s">
        <v>9</v>
      </c>
      <c r="W23" s="63">
        <f>IF(O23&gt;Q23,$N$4,IF(O23=Q23,$N$5,$N$6))</f>
        <v>2</v>
      </c>
      <c r="X23" s="63">
        <f>0.001*(R23-T23)+0.00001*R23</f>
        <v>2.0899999999999998E-3</v>
      </c>
      <c r="Y23" s="126">
        <f>RANK(U23,$U$23:$U$27)</f>
        <v>2</v>
      </c>
      <c r="Z23" s="63" t="e">
        <f>IF(A23=$Z$33,U23+0.1+X23,U23+X23)</f>
        <v>#N/A</v>
      </c>
      <c r="AA23" s="126" t="e">
        <f>RANK(Z23,$Z$23:$Z$27)</f>
        <v>#N/A</v>
      </c>
      <c r="AB23" s="63" t="e">
        <f>IF(A23=$AB$36,U23+0.1+X23,IF(A23=$AC$36,U23+0.1+X23,U23+X23))</f>
        <v>#N/A</v>
      </c>
      <c r="AC23" s="126" t="e">
        <f>RANK(AB23,$AB$23:$AB$27)</f>
        <v>#N/A</v>
      </c>
      <c r="AD23" s="63">
        <f>IF(Y23=$AD$28,IF(A23=$AD$29,U23+$E$38,IF(A23=$AD$30,U23+$H$39,IF(A23=$AD$31,U23+$K$40,U23))),U23)</f>
        <v>7</v>
      </c>
      <c r="AE23" s="126" t="e">
        <f>RANK(AD23,$AD$23:$AD$27)</f>
        <v>#N/A</v>
      </c>
      <c r="AF23" s="63" t="b">
        <f>IF(Y23=$AF$28,IF(A23=$AF$29,U23+$E$38,IF(A23=$AF$30,U24+$H$39,IF(A23=$AF$31,U23+$K$40))),IF(Y23=$AG$28,IF(A23=$AG$36,U23+0.1+X23,U23+X23)))</f>
        <v>0</v>
      </c>
      <c r="AG23" s="126" t="e">
        <f>RANK(AF23,$AF$23:$AF$27)</f>
        <v>#N/A</v>
      </c>
      <c r="AH23" s="63" t="e">
        <f>IF(A23=$AH$29,$R$43,IF(A23=$AH$30,$R$44,IF(A23=$AH$31,$R$45,U23+X23)))</f>
        <v>#N/A</v>
      </c>
      <c r="AI23" s="126" t="e">
        <f>RANK(AH23,$AH$23:$AH$27)</f>
        <v>#N/A</v>
      </c>
      <c r="AK23" s="126">
        <f>IF($Y$28=15,Y23,IF($Y$28=14,AA23,IF($Y$28=13,AC23,IF($Y$28=12,AE23,IF($Y$28=11,AG23,AI23)))))</f>
        <v>2</v>
      </c>
    </row>
    <row r="24" spans="1:37" s="8" customFormat="1" x14ac:dyDescent="0.3">
      <c r="A24" s="47">
        <v>2</v>
      </c>
      <c r="B24" s="17" t="str">
        <f>F5</f>
        <v>ZŠ Brno,Labská</v>
      </c>
      <c r="C24" s="21">
        <f>N16</f>
        <v>3</v>
      </c>
      <c r="D24" s="22" t="s">
        <v>8</v>
      </c>
      <c r="E24" s="23">
        <f>L16</f>
        <v>0</v>
      </c>
      <c r="F24" s="122">
        <v>0</v>
      </c>
      <c r="G24" s="123">
        <v>0</v>
      </c>
      <c r="H24" s="124">
        <v>0</v>
      </c>
      <c r="I24" s="21">
        <f>L12</f>
        <v>3</v>
      </c>
      <c r="J24" s="22" t="s">
        <v>8</v>
      </c>
      <c r="K24" s="23">
        <f>N12</f>
        <v>0</v>
      </c>
      <c r="L24" s="21">
        <f>L14</f>
        <v>3</v>
      </c>
      <c r="M24" s="22" t="s">
        <v>8</v>
      </c>
      <c r="N24" s="23">
        <f>N14</f>
        <v>1</v>
      </c>
      <c r="O24" s="125">
        <f>L19</f>
        <v>3</v>
      </c>
      <c r="P24" s="22" t="s">
        <v>8</v>
      </c>
      <c r="Q24" s="23">
        <f>N19</f>
        <v>0</v>
      </c>
      <c r="R24" s="24">
        <f>C24+I24+L24+O24</f>
        <v>12</v>
      </c>
      <c r="S24" s="13" t="s">
        <v>8</v>
      </c>
      <c r="T24" s="25">
        <f>E24+K24+N24+Q24</f>
        <v>1</v>
      </c>
      <c r="U24" s="26">
        <v>8</v>
      </c>
      <c r="V24" s="27" t="s">
        <v>6</v>
      </c>
      <c r="W24" s="63">
        <f>IF(O24&gt;Q24,$N$4,IF(O24=Q24,$N$5,$N$6))</f>
        <v>2</v>
      </c>
      <c r="X24" s="63">
        <f>0.001*(R24-T24)+0.00001*R24</f>
        <v>1.112E-2</v>
      </c>
      <c r="Y24" s="126">
        <f>RANK(U24,$U$23:$U$27)</f>
        <v>1</v>
      </c>
      <c r="Z24" s="63" t="e">
        <f>IF(A24=$Z$33,U24+0.1+X24,U24+X24)</f>
        <v>#N/A</v>
      </c>
      <c r="AA24" s="126" t="e">
        <f>RANK(Z24,$Z$23:$Z$27)</f>
        <v>#N/A</v>
      </c>
      <c r="AB24" s="63" t="e">
        <f>IF(A24=$AB$36,U24+0.1+X24,IF(A24=$AC$36,U24+0.1+X24,U24+X24))</f>
        <v>#N/A</v>
      </c>
      <c r="AC24" s="126" t="e">
        <f>RANK(AB24,$AB$23:$AB$27)</f>
        <v>#N/A</v>
      </c>
      <c r="AD24" s="63">
        <f>IF(Y24=$AD$28,IF(A24=$AD$29,U24+$E$38,IF(A24=$AD$30,U24+$H$39,IF(A24=$AD$31,U24+$K$40,U24))),U24)</f>
        <v>8</v>
      </c>
      <c r="AE24" s="126" t="e">
        <f>RANK(AD24,$AD$23:$AD$27)</f>
        <v>#N/A</v>
      </c>
      <c r="AF24" s="63" t="b">
        <f>IF(Y24=$AF$28,IF(A24=$AF$29,U24+$E$38,IF(A24=$AF$30,U25+$H$39,IF(A24=$AF$31,U24+$K$40))),IF(Y24=$AG$28,IF(A24=$AG$36,U24+0.1+X24,U24+X24)))</f>
        <v>0</v>
      </c>
      <c r="AG24" s="126" t="e">
        <f>RANK(AF24,$AF$23:$AF$27)</f>
        <v>#N/A</v>
      </c>
      <c r="AH24" s="63" t="e">
        <f>IF(A24=$AH$29,$R$43,IF(A24=$AH$30,$R$44,IF(A24=$AH$31,$R$45,U24+X24)))</f>
        <v>#N/A</v>
      </c>
      <c r="AI24" s="126" t="e">
        <f>RANK(AH24,$AH$23:$AH$27)</f>
        <v>#N/A</v>
      </c>
      <c r="AK24" s="126">
        <f>IF($Y$28=15,Y24,IF($Y$28=14,AA24,IF($Y$28=13,AC24,IF($Y$28=12,AE24,IF($Y$28=11,AG24,AI24)))))</f>
        <v>1</v>
      </c>
    </row>
    <row r="25" spans="1:37" s="8" customFormat="1" x14ac:dyDescent="0.3">
      <c r="A25" s="47">
        <v>3</v>
      </c>
      <c r="B25" s="17" t="str">
        <f>F6</f>
        <v>ZŠ Veverská B.</v>
      </c>
      <c r="C25" s="21">
        <f>N18</f>
        <v>0</v>
      </c>
      <c r="D25" s="22" t="s">
        <v>8</v>
      </c>
      <c r="E25" s="23">
        <f>L18</f>
        <v>3</v>
      </c>
      <c r="F25" s="21">
        <f>N12</f>
        <v>0</v>
      </c>
      <c r="G25" s="22" t="s">
        <v>8</v>
      </c>
      <c r="H25" s="23">
        <f>L12</f>
        <v>3</v>
      </c>
      <c r="I25" s="123">
        <v>0</v>
      </c>
      <c r="J25" s="123">
        <v>0</v>
      </c>
      <c r="K25" s="127">
        <v>0</v>
      </c>
      <c r="L25" s="21">
        <f>L20</f>
        <v>0</v>
      </c>
      <c r="M25" s="22" t="s">
        <v>8</v>
      </c>
      <c r="N25" s="23">
        <f>N20</f>
        <v>3</v>
      </c>
      <c r="O25" s="125">
        <f>L15</f>
        <v>0</v>
      </c>
      <c r="P25" s="22" t="s">
        <v>8</v>
      </c>
      <c r="Q25" s="23">
        <f>N15</f>
        <v>3</v>
      </c>
      <c r="R25" s="24">
        <f>O25+L25+F25+C25</f>
        <v>0</v>
      </c>
      <c r="S25" s="13" t="s">
        <v>8</v>
      </c>
      <c r="T25" s="25">
        <f>Q25+N25+H25+E25</f>
        <v>12</v>
      </c>
      <c r="U25" s="26">
        <v>4</v>
      </c>
      <c r="V25" s="27" t="s">
        <v>20</v>
      </c>
      <c r="W25" s="63">
        <f>IF(O25&gt;Q25,$N$4,IF(O25=Q25,$N$5,$N$6))</f>
        <v>1</v>
      </c>
      <c r="X25" s="63">
        <f>0.001*(R25-T25)+0.00001*R25</f>
        <v>-1.2E-2</v>
      </c>
      <c r="Y25" s="126">
        <f>RANK(U25,$U$23:$U$27)</f>
        <v>5</v>
      </c>
      <c r="Z25" s="63" t="e">
        <f>IF(A25=$Z$33,U25+0.1+X25,U25+X25)</f>
        <v>#N/A</v>
      </c>
      <c r="AA25" s="126" t="e">
        <f>RANK(Z25,$Z$23:$Z$27)</f>
        <v>#N/A</v>
      </c>
      <c r="AB25" s="63" t="e">
        <f>IF(A25=$AB$36,U25+0.1+X25,IF(A25=$AC$36,U25+0.1+X25,U25+X25))</f>
        <v>#N/A</v>
      </c>
      <c r="AC25" s="126" t="e">
        <f>RANK(AB25,$AB$23:$AB$27)</f>
        <v>#N/A</v>
      </c>
      <c r="AD25" s="63">
        <f>IF(Y25=$AD$28,IF(A25=$AD$29,U25+$E$38,IF(A25=$AD$30,U25+$H$39,IF(A25=$AD$31,U25+$K$40,U25))),U25)</f>
        <v>4</v>
      </c>
      <c r="AE25" s="126" t="e">
        <f>RANK(AD25,$AD$23:$AD$27)</f>
        <v>#N/A</v>
      </c>
      <c r="AF25" s="63" t="b">
        <f>IF(Y25=$AF$28,IF(A25=$AF$29,U25+$E$38,IF(A25=$AF$30,U26+$H$39,IF(A25=$AF$31,U25+$K$40))),IF(Y25=$AG$28,IF(A25=$AG$36,U25+0.1+X25,U25+X25)))</f>
        <v>0</v>
      </c>
      <c r="AG25" s="126" t="e">
        <f>RANK(AF25,$AF$23:$AF$27)</f>
        <v>#N/A</v>
      </c>
      <c r="AH25" s="63" t="e">
        <f>IF(A25=$AH$29,$R$43,IF(A25=$AH$30,$R$44,IF(A25=$AH$31,$R$45,U25+X25)))</f>
        <v>#N/A</v>
      </c>
      <c r="AI25" s="126" t="e">
        <f>RANK(AH25,$AH$23:$AH$27)</f>
        <v>#N/A</v>
      </c>
      <c r="AK25" s="126">
        <f>IF($Y$28=15,Y25,IF($Y$28=14,AA25,IF($Y$28=13,AC25,IF($Y$28=12,AE25,IF($Y$28=11,AG25,AI25)))))</f>
        <v>5</v>
      </c>
    </row>
    <row r="26" spans="1:37" s="8" customFormat="1" x14ac:dyDescent="0.3">
      <c r="A26" s="47">
        <v>4</v>
      </c>
      <c r="B26" s="17" t="str">
        <f>F7</f>
        <v>ZŠ HO,Očovská</v>
      </c>
      <c r="C26" s="21">
        <f>N11</f>
        <v>2</v>
      </c>
      <c r="D26" s="22" t="s">
        <v>8</v>
      </c>
      <c r="E26" s="23">
        <f>L11</f>
        <v>3</v>
      </c>
      <c r="F26" s="21">
        <f>N14</f>
        <v>1</v>
      </c>
      <c r="G26" s="22" t="s">
        <v>8</v>
      </c>
      <c r="H26" s="23">
        <f>L14</f>
        <v>3</v>
      </c>
      <c r="I26" s="21">
        <f>N20</f>
        <v>3</v>
      </c>
      <c r="J26" s="22" t="s">
        <v>8</v>
      </c>
      <c r="K26" s="23">
        <f>L20</f>
        <v>0</v>
      </c>
      <c r="L26" s="123">
        <v>0</v>
      </c>
      <c r="M26" s="123">
        <v>0</v>
      </c>
      <c r="N26" s="127">
        <v>0</v>
      </c>
      <c r="O26" s="125">
        <f>L17</f>
        <v>1</v>
      </c>
      <c r="P26" s="22" t="s">
        <v>8</v>
      </c>
      <c r="Q26" s="23">
        <f>N17</f>
        <v>3</v>
      </c>
      <c r="R26" s="24">
        <f>O26+I26+F26+C26</f>
        <v>7</v>
      </c>
      <c r="S26" s="13" t="s">
        <v>8</v>
      </c>
      <c r="T26" s="25">
        <f>Q26+K26+H26+E26</f>
        <v>9</v>
      </c>
      <c r="U26" s="26">
        <v>5</v>
      </c>
      <c r="V26" s="27" t="s">
        <v>18</v>
      </c>
      <c r="W26" s="63">
        <f>IF(O26&gt;Q26,$N$4,IF(O26=Q26,$N$5,$N$6))</f>
        <v>1</v>
      </c>
      <c r="X26" s="63">
        <f>0.001*(R26-T26)+0.00001*R26</f>
        <v>-1.9300000000000001E-3</v>
      </c>
      <c r="Y26" s="126">
        <f>RANK(U26,$U$23:$U$27)</f>
        <v>4</v>
      </c>
      <c r="Z26" s="63" t="e">
        <f>IF(A26=$Z$33,U26+0.1+X26,U26+X26)</f>
        <v>#N/A</v>
      </c>
      <c r="AA26" s="126" t="e">
        <f>RANK(Z26,$Z$23:$Z$27)</f>
        <v>#N/A</v>
      </c>
      <c r="AB26" s="63" t="e">
        <f>IF(A26=$AB$36,U26+0.1+X26,IF(A26=$AC$36,U26+0.1+X26,U26+X26))</f>
        <v>#N/A</v>
      </c>
      <c r="AC26" s="126" t="e">
        <f>RANK(AB26,$AB$23:$AB$27)</f>
        <v>#N/A</v>
      </c>
      <c r="AD26" s="63">
        <f>IF(Y26=$AD$28,IF(A26=$AD$29,U26+$E$38,IF(A26=$AD$30,U26+$H$39,IF(A26=$AD$31,U26+$K$40,U26))),U26)</f>
        <v>5</v>
      </c>
      <c r="AE26" s="126" t="e">
        <f>RANK(AD26,$AD$23:$AD$27)</f>
        <v>#N/A</v>
      </c>
      <c r="AF26" s="63">
        <f>IF(Y26=$AF$28,IF(A26=$AF$29,U26+$E$38,IF(A26=$AF$30,U27+$H$39,IF(A26=$AF$31,U26+$K$40))),IF(Y26=$AG$28,IF(A26=$AG$36,U26+0.1+X26,U26+X26)))</f>
        <v>4.9980700000000002</v>
      </c>
      <c r="AG26" s="126" t="e">
        <f>RANK(AF26,$AF$23:$AF$27)</f>
        <v>#N/A</v>
      </c>
      <c r="AH26" s="63" t="e">
        <f>IF(A26=$AH$29,$R$43,IF(A26=$AH$30,$R$44,IF(A26=$AH$31,$R$45,U26+X26)))</f>
        <v>#N/A</v>
      </c>
      <c r="AI26" s="126" t="e">
        <f>RANK(AH26,$AH$23:$AH$27)</f>
        <v>#N/A</v>
      </c>
      <c r="AK26" s="126">
        <f>IF($Y$28=15,Y26,IF($Y$28=14,AA26,IF($Y$28=13,AC26,IF($Y$28=12,AE26,IF($Y$28=11,AG26,AI26)))))</f>
        <v>4</v>
      </c>
    </row>
    <row r="27" spans="1:37" s="8" customFormat="1" ht="16.2" thickBot="1" x14ac:dyDescent="0.35">
      <c r="A27" s="47">
        <v>5</v>
      </c>
      <c r="B27" s="128" t="str">
        <f>F8</f>
        <v>ZŠ Břeclav, Slov.</v>
      </c>
      <c r="C27" s="66">
        <f>N13</f>
        <v>2</v>
      </c>
      <c r="D27" s="67" t="s">
        <v>8</v>
      </c>
      <c r="E27" s="68">
        <f>L13</f>
        <v>3</v>
      </c>
      <c r="F27" s="66">
        <f>N19</f>
        <v>0</v>
      </c>
      <c r="G27" s="67" t="s">
        <v>8</v>
      </c>
      <c r="H27" s="68">
        <f>L19</f>
        <v>3</v>
      </c>
      <c r="I27" s="66">
        <f>N15</f>
        <v>3</v>
      </c>
      <c r="J27" s="67" t="s">
        <v>8</v>
      </c>
      <c r="K27" s="68">
        <f>L15</f>
        <v>0</v>
      </c>
      <c r="L27" s="66">
        <f>N17</f>
        <v>3</v>
      </c>
      <c r="M27" s="67" t="s">
        <v>8</v>
      </c>
      <c r="N27" s="68">
        <f>L17</f>
        <v>1</v>
      </c>
      <c r="O27" s="129">
        <v>0</v>
      </c>
      <c r="P27" s="129">
        <v>0</v>
      </c>
      <c r="Q27" s="130">
        <v>0</v>
      </c>
      <c r="R27" s="70">
        <f>L27+I27+F27+C27</f>
        <v>8</v>
      </c>
      <c r="S27" s="56" t="s">
        <v>8</v>
      </c>
      <c r="T27" s="71">
        <f>N27+K27+H27+E27</f>
        <v>7</v>
      </c>
      <c r="U27" s="72">
        <v>6</v>
      </c>
      <c r="V27" s="37" t="s">
        <v>11</v>
      </c>
      <c r="W27" s="63">
        <f>IF(L27&gt;N27,$N$4,IF(L27=N27,$N$5,$N$6))</f>
        <v>2</v>
      </c>
      <c r="X27" s="63">
        <f>0.001*(R27-T27)+0.00001*R27</f>
        <v>1.08E-3</v>
      </c>
      <c r="Y27" s="126">
        <f>RANK(U27,$U$23:$U$27)</f>
        <v>3</v>
      </c>
      <c r="Z27" s="63" t="e">
        <f>IF(A27=$Z$33,U27+0.1+X27,U27+X27)</f>
        <v>#N/A</v>
      </c>
      <c r="AA27" s="126" t="e">
        <f>RANK(Z27,$Z$23:$Z$27)</f>
        <v>#N/A</v>
      </c>
      <c r="AB27" s="63" t="e">
        <f>IF(A27=$AB$36,U27+0.1+X27,IF(A27=$AC$36,U27+0.1+X27,U27+X27))</f>
        <v>#N/A</v>
      </c>
      <c r="AC27" s="126" t="e">
        <f>RANK(AB27,$AB$23:$AB$27)</f>
        <v>#N/A</v>
      </c>
      <c r="AD27" s="63" t="e">
        <f>IF(Y27=$AD$28,IF(A27=$AD$29,U27+$E$38,IF(A27=$AD$30,U27+$H$39,IF(A27=$AD$31,U27+$K$40,U27))),U27)</f>
        <v>#N/A</v>
      </c>
      <c r="AE27" s="126" t="e">
        <f>RANK(AD27,$AD$23:$AD$27)</f>
        <v>#N/A</v>
      </c>
      <c r="AF27" s="63" t="e">
        <f>IF(Y27=$AF$28,IF(A27=$AF$29,U27+$E$38,IF(A27=$AF$30,U28+$H$39,IF(A27=$AF$31,U27+$K$40))),IF(Y27=$AG$28,IF(A27=$AG$36,U27+0.1+X27,U27+X27)))</f>
        <v>#N/A</v>
      </c>
      <c r="AG27" s="126" t="e">
        <f>RANK(AF27,$AF$23:$AF$27)</f>
        <v>#N/A</v>
      </c>
      <c r="AH27" s="63" t="e">
        <f>IF(A27=$AH$29,$R$43,IF(A27=$AH$30,$R$44,IF(A27=$AH$31,$R$45,U27+X27)))</f>
        <v>#N/A</v>
      </c>
      <c r="AI27" s="126" t="e">
        <f>RANK(AH27,$AH$23:$AH$27)</f>
        <v>#N/A</v>
      </c>
      <c r="AK27" s="126">
        <f>IF($Y$28=15,Y27,IF($Y$28=14,AA27,IF($Y$28=13,AC27,IF($Y$28=12,AE27,IF($Y$28=11,AG27,AI27)))))</f>
        <v>3</v>
      </c>
    </row>
    <row r="28" spans="1:37" x14ac:dyDescent="0.3">
      <c r="Y28" s="121">
        <f>SUM(Y23:Y27)</f>
        <v>15</v>
      </c>
      <c r="Z28" s="73">
        <f>IF(COUNTIF(Y23:Y27,1)=2,1,IF(COUNTIF(Y23:Y27,2)=2,2,IF(COUNTIF(Y23:Y27,3)=2,3,IF(COUNTIF(Y23:Y27,4)=2,4,5))))</f>
        <v>5</v>
      </c>
      <c r="AB28" s="73">
        <f>COUNTIF(Y23:Y27,1)</f>
        <v>1</v>
      </c>
      <c r="AC28" s="73" t="e">
        <f>MATCH(2,AB28:AB31,0)</f>
        <v>#N/A</v>
      </c>
      <c r="AD28" s="73">
        <f>IF(COUNTIF(Y23:Y27,1)=3,1,IF(COUNTIF(Y23:Y27,2)=3,2,3))</f>
        <v>3</v>
      </c>
      <c r="AF28" s="73">
        <f>IF(COUNTIF(Y23:Y27,1)=3,1,3)</f>
        <v>3</v>
      </c>
      <c r="AG28" s="73">
        <v>4</v>
      </c>
      <c r="AH28" s="73">
        <f>IF(COUNTIF(Y23:Y27,5)=1,1,2)</f>
        <v>1</v>
      </c>
    </row>
    <row r="29" spans="1:37" x14ac:dyDescent="0.3">
      <c r="Z29" s="73">
        <f>MATCH(Z28,Y23:Y27,0)</f>
        <v>3</v>
      </c>
      <c r="AB29" s="73">
        <f>COUNTIF(Y23:Y27,2)</f>
        <v>1</v>
      </c>
      <c r="AC29" s="73" t="e">
        <f>IF(AC28=1,MATCH(2,AB29:AB31,0)+1,IF(AC28=2,MATCH(2,AB30:AB31,0)+2,4))</f>
        <v>#N/A</v>
      </c>
      <c r="AD29" s="73">
        <f>MATCH(AD28,Y23:Y27,0)</f>
        <v>5</v>
      </c>
      <c r="AF29" s="73">
        <f>MATCH(AF28,Y23:Y27,0)</f>
        <v>5</v>
      </c>
      <c r="AG29" s="73">
        <f>MATCH(AG28,Y23:Y27,0)</f>
        <v>4</v>
      </c>
      <c r="AH29" s="73">
        <f>MATCH(AH28,Y23:Y27,0)</f>
        <v>2</v>
      </c>
    </row>
    <row r="30" spans="1:37" x14ac:dyDescent="0.3">
      <c r="Z30" s="73" t="e">
        <f>IF(Z29=1,MATCH(Z28,Y24:Y27,0)+1,IF(Z29=2,MATCH(Z28,Y25:Y27,0)+2,IF(Z29=3,MATCH(Z28,Y26:Y27,0)+3,5)))</f>
        <v>#N/A</v>
      </c>
      <c r="AB30" s="73">
        <f>COUNTIF(Y23:Y27,3)</f>
        <v>1</v>
      </c>
      <c r="AD30" s="73">
        <f>IF(AD29=1,MATCH(AD28,Y24:Y27,0)+1,IF(AD29=2,MATCH(AD28,Y25:Y27,0)+2,IF(AD29=3,MATCH(AD28,Y26:Y27,0)+3,5)))</f>
        <v>5</v>
      </c>
      <c r="AF30" s="73">
        <f>IF(AF29=1,MATCH(AF28,Y24:Y27,0)+1,IF(AF29=2,MATCH(AF28,Y25:Y27,0)+2,IF(AF29=3,MATCH(AF28,Y26:Y27,0)+3,5)))</f>
        <v>5</v>
      </c>
      <c r="AG30" s="73">
        <f>IF(Y23=AG28,MATCH(AG28,Y24:Y27,0)+1,IF(Y24=AG28,MATCH(AG28,Y25:Y27,0)+2,IF(Y25=AG28,MATCH(AG28,Y26:Y27,0)+3,5)))</f>
        <v>5</v>
      </c>
      <c r="AH30" s="73" t="e">
        <f>IF(AH29=1,MATCH(AH28,Y24:Y27,0)+1,IF(AH29=2,MATCH(AH28,Y25:Y27,0)+2,IF(AH29=3,MATCH(AH28,Y26:Y27,0)+3,5)))</f>
        <v>#N/A</v>
      </c>
    </row>
    <row r="31" spans="1:37" x14ac:dyDescent="0.3">
      <c r="Z31" s="73" t="e">
        <f>10*Z29+Z30</f>
        <v>#N/A</v>
      </c>
      <c r="AB31" s="73">
        <f>COUNTIF(Y23:Y27,4)</f>
        <v>1</v>
      </c>
      <c r="AD31" s="73">
        <f>IF(AD30=2,MATCH(AD28,Y25:Y27,0)+2,IF(AD30=3,MATCH(AD28,Y26:Y27,0)+3,5))</f>
        <v>5</v>
      </c>
      <c r="AF31" s="73">
        <f>IF(AF30=2,MATCH(AF28,Y25:Y27,0)+2,IF(AF30=3,MATCH(AF28,Y26:Y27,0)+3,5))</f>
        <v>5</v>
      </c>
      <c r="AH31" s="73" t="e">
        <f>IF(AH30=2,MATCH(AH28,Y25:Y27,0)+2,IF(AH30=3,MATCH(AH28,Y26:Y27,0)+3,5))</f>
        <v>#N/A</v>
      </c>
    </row>
    <row r="32" spans="1:37" x14ac:dyDescent="0.3">
      <c r="Z32" s="73" t="e">
        <f>MATCH(Z31,O11:O20,0)</f>
        <v>#N/A</v>
      </c>
      <c r="AB32" s="73" t="e">
        <f>MATCH(AC28,Y23:Y27,0)</f>
        <v>#N/A</v>
      </c>
      <c r="AC32" s="73" t="e">
        <f>MATCH(AC29,Y23:Y27,0)</f>
        <v>#N/A</v>
      </c>
      <c r="AD32" s="73">
        <f>AD29*10+AD30</f>
        <v>55</v>
      </c>
      <c r="AE32" s="73" t="e">
        <f>MATCH(AD32,O11:O20,0)</f>
        <v>#N/A</v>
      </c>
      <c r="AF32" s="73">
        <f>AF29*10+AF30</f>
        <v>55</v>
      </c>
      <c r="AG32" s="73" t="e">
        <f>MATCH(AF32,O11:O20,0)</f>
        <v>#N/A</v>
      </c>
      <c r="AH32" s="73" t="e">
        <f>IF(AH31=3,MATCH(AH28,Y26:Y27,0)+3,5)</f>
        <v>#N/A</v>
      </c>
    </row>
    <row r="33" spans="1:35" x14ac:dyDescent="0.3">
      <c r="Z33" s="73" t="e">
        <f>IF(INDEX(L11:L20,Z32)=INDEX(N11:N20,Z32),0,IF(INDEX(L11:L20,Z32)&gt;INDEX(N11:N20,Z32),Z29,Z30))</f>
        <v>#N/A</v>
      </c>
      <c r="AB33" s="73" t="e">
        <f>IF(AB32=1,MATCH(AC28,Y24:Y27,0)+1,IF(AB32=2,MATCH(AC28,Y25:Y27,0)+2,IF(AB32=3,MATCH(AC28,Y26:Y27,0)+3,5)))</f>
        <v>#N/A</v>
      </c>
      <c r="AC33" s="73" t="e">
        <f>IF(AC32=1,MATCH(AC29,Y24:Y27,0)+1,IF(AC32=2,MATCH(AC29,Y25:Y27,0)+2,IF(AC32=3,MATCH(AC29,Y26:Y27,0)+3,5)))</f>
        <v>#N/A</v>
      </c>
      <c r="AD33" s="73">
        <f>AD29*10+AD31</f>
        <v>55</v>
      </c>
      <c r="AE33" s="73" t="e">
        <f>MATCH(AD33,O11:O20,0)</f>
        <v>#N/A</v>
      </c>
      <c r="AF33" s="73">
        <f>AF29*10+AF31</f>
        <v>55</v>
      </c>
      <c r="AG33" s="73" t="e">
        <f>MATCH(AF33,O11:O20,0)</f>
        <v>#N/A</v>
      </c>
      <c r="AH33" s="73" t="e">
        <f>AH29*10+AH30</f>
        <v>#N/A</v>
      </c>
      <c r="AI33" s="73" t="e">
        <f t="shared" ref="AI33:AI38" si="0">MATCH(AH33,$O$11:$O$20,0)</f>
        <v>#N/A</v>
      </c>
    </row>
    <row r="34" spans="1:35" x14ac:dyDescent="0.3">
      <c r="AB34" s="73" t="e">
        <f>10*AB32+AB33</f>
        <v>#N/A</v>
      </c>
      <c r="AC34" s="73" t="e">
        <f>10*AC32+AC33</f>
        <v>#N/A</v>
      </c>
      <c r="AD34" s="73">
        <f>AD30*10+AD31</f>
        <v>55</v>
      </c>
      <c r="AE34" s="73" t="e">
        <f>MATCH(AD34,O11:O20,0)</f>
        <v>#N/A</v>
      </c>
      <c r="AF34" s="73">
        <f>AF30*10+AF31</f>
        <v>55</v>
      </c>
      <c r="AG34" s="73" t="e">
        <f>MATCH(AF34,O11:O20,0)</f>
        <v>#N/A</v>
      </c>
      <c r="AH34" s="73" t="e">
        <f>AH29*10+AH31</f>
        <v>#N/A</v>
      </c>
      <c r="AI34" s="73" t="e">
        <f t="shared" si="0"/>
        <v>#N/A</v>
      </c>
    </row>
    <row r="35" spans="1:35" x14ac:dyDescent="0.3">
      <c r="AB35" s="73" t="e">
        <f>MATCH(AB34,O11:O20,0)</f>
        <v>#N/A</v>
      </c>
      <c r="AC35" s="73" t="e">
        <f>MATCH(AC34,O11:O20,0)</f>
        <v>#N/A</v>
      </c>
      <c r="AF35" s="73">
        <f>10*AG29+AG30</f>
        <v>45</v>
      </c>
      <c r="AG35" s="73">
        <f>MATCH(AF35,O11:O20,0)</f>
        <v>7</v>
      </c>
      <c r="AH35" s="73" t="e">
        <f>AH29*10+AH32</f>
        <v>#N/A</v>
      </c>
      <c r="AI35" s="73" t="e">
        <f t="shared" si="0"/>
        <v>#N/A</v>
      </c>
    </row>
    <row r="36" spans="1:35" x14ac:dyDescent="0.3">
      <c r="AB36" s="73" t="e">
        <f>IF(INDEX(L11:L20,AB35)=INDEX(N11:N20,AB35),0,IF(INDEX(L11:L20,AB35)&gt;INDEX(N11:N20,AB35),AB32,AB33))</f>
        <v>#N/A</v>
      </c>
      <c r="AC36" s="73" t="e">
        <f>IF(INDEX(L11:L20,AC35)=INDEX(N11:N20,AC35),0,IF(INDEX(L11:L20,AC35)&gt;INDEX(N11:N20,AC35),AC32,AC33))</f>
        <v>#N/A</v>
      </c>
      <c r="AG36" s="73">
        <f>IF(INDEX(L11:L20,AG35)=INDEX(N11:N20,AG35),0,IF(INDEX(L11:L20,AG35)&gt;INDEX(N11:N20,AG35),AG29,AG30))</f>
        <v>5</v>
      </c>
      <c r="AH36" s="73" t="e">
        <f>AH30*10+AH31</f>
        <v>#N/A</v>
      </c>
      <c r="AI36" s="73" t="e">
        <f t="shared" si="0"/>
        <v>#N/A</v>
      </c>
    </row>
    <row r="37" spans="1:35" s="8" customFormat="1" hidden="1" x14ac:dyDescent="0.3">
      <c r="A37" s="42"/>
      <c r="B37" s="120" t="s">
        <v>41</v>
      </c>
      <c r="C37" s="194" t="e">
        <v>#N/A</v>
      </c>
      <c r="D37" s="194"/>
      <c r="E37" s="194"/>
      <c r="F37" s="194" t="e">
        <v>#N/A</v>
      </c>
      <c r="G37" s="194"/>
      <c r="H37" s="194"/>
      <c r="I37" s="194" t="e">
        <v>#N/A</v>
      </c>
      <c r="J37" s="194"/>
      <c r="K37" s="194"/>
      <c r="L37" s="195" t="s">
        <v>14</v>
      </c>
      <c r="M37" s="195"/>
      <c r="N37" s="195"/>
      <c r="O37" s="6" t="s">
        <v>15</v>
      </c>
      <c r="P37" s="195" t="s">
        <v>16</v>
      </c>
      <c r="Q37" s="230"/>
      <c r="AC37" s="63"/>
      <c r="AD37" s="63"/>
      <c r="AE37" s="63"/>
      <c r="AF37" s="63"/>
      <c r="AG37" s="63"/>
      <c r="AH37" s="73" t="e">
        <f>AH30*10+AH32</f>
        <v>#N/A</v>
      </c>
      <c r="AI37" s="73" t="e">
        <f t="shared" si="0"/>
        <v>#N/A</v>
      </c>
    </row>
    <row r="38" spans="1:35" s="8" customFormat="1" hidden="1" x14ac:dyDescent="0.3">
      <c r="A38" s="42"/>
      <c r="B38" s="17" t="e">
        <v>#N/A</v>
      </c>
      <c r="C38" s="122" t="e">
        <v>#N/A</v>
      </c>
      <c r="D38" s="123" t="e">
        <v>#N/A</v>
      </c>
      <c r="E38" s="20" t="e">
        <v>#N/A</v>
      </c>
      <c r="F38" s="21" t="e">
        <v>#N/A</v>
      </c>
      <c r="G38" s="22" t="s">
        <v>8</v>
      </c>
      <c r="H38" s="23" t="e">
        <v>#N/A</v>
      </c>
      <c r="I38" s="21" t="e">
        <v>#N/A</v>
      </c>
      <c r="J38" s="22" t="s">
        <v>8</v>
      </c>
      <c r="K38" s="23" t="e">
        <v>#N/A</v>
      </c>
      <c r="L38" s="24" t="e">
        <v>#N/A</v>
      </c>
      <c r="M38" s="13" t="s">
        <v>8</v>
      </c>
      <c r="N38" s="25" t="e">
        <v>#N/A</v>
      </c>
      <c r="O38" s="26" t="e">
        <v>#N/A</v>
      </c>
      <c r="P38" s="184" t="e">
        <v>#N/A</v>
      </c>
      <c r="Q38" s="185"/>
      <c r="R38" s="131"/>
      <c r="AC38" s="63"/>
      <c r="AD38" s="63"/>
      <c r="AE38" s="63"/>
      <c r="AF38" s="63"/>
      <c r="AG38" s="63"/>
      <c r="AH38" s="73" t="e">
        <f>AH31*10+AH32</f>
        <v>#N/A</v>
      </c>
      <c r="AI38" s="73" t="e">
        <f t="shared" si="0"/>
        <v>#N/A</v>
      </c>
    </row>
    <row r="39" spans="1:35" s="8" customFormat="1" hidden="1" x14ac:dyDescent="0.3">
      <c r="A39" s="42"/>
      <c r="B39" s="17" t="e">
        <v>#N/A</v>
      </c>
      <c r="C39" s="21" t="e">
        <v>#N/A</v>
      </c>
      <c r="D39" s="22" t="s">
        <v>8</v>
      </c>
      <c r="E39" s="23" t="e">
        <v>#N/A</v>
      </c>
      <c r="F39" s="122" t="e">
        <v>#N/A</v>
      </c>
      <c r="G39" s="123" t="e">
        <v>#N/A</v>
      </c>
      <c r="H39" s="20" t="e">
        <v>#N/A</v>
      </c>
      <c r="I39" s="21" t="e">
        <v>#N/A</v>
      </c>
      <c r="J39" s="22" t="s">
        <v>8</v>
      </c>
      <c r="K39" s="23" t="e">
        <v>#N/A</v>
      </c>
      <c r="L39" s="24" t="e">
        <v>#N/A</v>
      </c>
      <c r="M39" s="13" t="s">
        <v>8</v>
      </c>
      <c r="N39" s="25" t="e">
        <v>#N/A</v>
      </c>
      <c r="O39" s="26" t="e">
        <v>#N/A</v>
      </c>
      <c r="P39" s="184" t="e">
        <v>#N/A</v>
      </c>
      <c r="Q39" s="185"/>
      <c r="R39" s="131"/>
      <c r="AC39" s="63"/>
      <c r="AD39" s="63"/>
      <c r="AE39" s="63"/>
      <c r="AF39" s="63"/>
      <c r="AG39" s="63"/>
      <c r="AH39" s="63"/>
      <c r="AI39" s="63"/>
    </row>
    <row r="40" spans="1:35" s="8" customFormat="1" ht="16.2" hidden="1" thickBot="1" x14ac:dyDescent="0.35">
      <c r="A40" s="42"/>
      <c r="B40" s="132" t="e">
        <v>#N/A</v>
      </c>
      <c r="C40" s="28" t="e">
        <v>#N/A</v>
      </c>
      <c r="D40" s="29" t="s">
        <v>8</v>
      </c>
      <c r="E40" s="30" t="e">
        <v>#N/A</v>
      </c>
      <c r="F40" s="28" t="e">
        <v>#N/A</v>
      </c>
      <c r="G40" s="29" t="s">
        <v>8</v>
      </c>
      <c r="H40" s="30" t="e">
        <v>#N/A</v>
      </c>
      <c r="I40" s="133" t="e">
        <v>#N/A</v>
      </c>
      <c r="J40" s="133" t="e">
        <v>#N/A</v>
      </c>
      <c r="K40" s="33" t="e">
        <v>#N/A</v>
      </c>
      <c r="L40" s="34" t="e">
        <v>#N/A</v>
      </c>
      <c r="M40" s="16" t="s">
        <v>8</v>
      </c>
      <c r="N40" s="35" t="e">
        <v>#N/A</v>
      </c>
      <c r="O40" s="36" t="e">
        <v>#N/A</v>
      </c>
      <c r="P40" s="189" t="e">
        <v>#N/A</v>
      </c>
      <c r="Q40" s="190"/>
      <c r="R40" s="131"/>
      <c r="AC40" s="63"/>
      <c r="AD40" s="63"/>
      <c r="AE40" s="63"/>
      <c r="AF40" s="63"/>
      <c r="AG40" s="63"/>
      <c r="AH40" s="63"/>
      <c r="AI40" s="63"/>
    </row>
    <row r="41" spans="1:35" hidden="1" x14ac:dyDescent="0.3"/>
    <row r="42" spans="1:35" s="8" customFormat="1" hidden="1" x14ac:dyDescent="0.3">
      <c r="A42" s="42"/>
      <c r="B42" s="120" t="s">
        <v>42</v>
      </c>
      <c r="C42" s="194" t="e">
        <v>#N/A</v>
      </c>
      <c r="D42" s="194"/>
      <c r="E42" s="194"/>
      <c r="F42" s="194" t="e">
        <v>#N/A</v>
      </c>
      <c r="G42" s="194"/>
      <c r="H42" s="194"/>
      <c r="I42" s="194" t="e">
        <v>#N/A</v>
      </c>
      <c r="J42" s="194"/>
      <c r="K42" s="194"/>
      <c r="L42" s="194" t="e">
        <v>#N/A</v>
      </c>
      <c r="M42" s="194"/>
      <c r="N42" s="194"/>
      <c r="O42" s="195" t="s">
        <v>14</v>
      </c>
      <c r="P42" s="195"/>
      <c r="Q42" s="195"/>
      <c r="R42" s="6" t="s">
        <v>15</v>
      </c>
      <c r="S42" s="196" t="s">
        <v>16</v>
      </c>
      <c r="T42" s="197"/>
      <c r="U42" s="44"/>
    </row>
    <row r="43" spans="1:35" s="8" customFormat="1" hidden="1" x14ac:dyDescent="0.3">
      <c r="A43" s="48">
        <v>1</v>
      </c>
      <c r="B43" s="17" t="e">
        <v>#N/A</v>
      </c>
      <c r="C43" s="134" t="e">
        <v>#N/A</v>
      </c>
      <c r="D43" s="135" t="e">
        <v>#N/A</v>
      </c>
      <c r="E43" s="136" t="e">
        <v>#N/A</v>
      </c>
      <c r="F43" s="21" t="e">
        <v>#N/A</v>
      </c>
      <c r="G43" s="22" t="s">
        <v>8</v>
      </c>
      <c r="H43" s="23" t="e">
        <v>#N/A</v>
      </c>
      <c r="I43" s="21" t="e">
        <v>#N/A</v>
      </c>
      <c r="J43" s="22" t="s">
        <v>8</v>
      </c>
      <c r="K43" s="23" t="e">
        <v>#N/A</v>
      </c>
      <c r="L43" s="21" t="e">
        <v>#N/A</v>
      </c>
      <c r="M43" s="22" t="s">
        <v>8</v>
      </c>
      <c r="N43" s="23" t="e">
        <v>#N/A</v>
      </c>
      <c r="O43" s="24" t="e">
        <v>#N/A</v>
      </c>
      <c r="P43" s="13" t="s">
        <v>8</v>
      </c>
      <c r="Q43" s="25" t="e">
        <v>#N/A</v>
      </c>
      <c r="R43" s="26" t="e">
        <v>#N/A</v>
      </c>
      <c r="S43" s="184" t="e">
        <v>#N/A</v>
      </c>
      <c r="T43" s="185"/>
      <c r="U43" s="44" t="e">
        <f>SUM(C43:E43)</f>
        <v>#N/A</v>
      </c>
      <c r="V43" s="44" t="e">
        <f>0.001*(O43-Q43)+0.00001*O43</f>
        <v>#N/A</v>
      </c>
    </row>
    <row r="44" spans="1:35" s="8" customFormat="1" hidden="1" x14ac:dyDescent="0.3">
      <c r="A44" s="48">
        <v>2</v>
      </c>
      <c r="B44" s="17" t="e">
        <v>#N/A</v>
      </c>
      <c r="C44" s="21" t="e">
        <v>#N/A</v>
      </c>
      <c r="D44" s="22" t="s">
        <v>8</v>
      </c>
      <c r="E44" s="23" t="e">
        <v>#N/A</v>
      </c>
      <c r="F44" s="134" t="e">
        <v>#N/A</v>
      </c>
      <c r="G44" s="135" t="e">
        <v>#N/A</v>
      </c>
      <c r="H44" s="136" t="e">
        <v>#N/A</v>
      </c>
      <c r="I44" s="21" t="e">
        <v>#N/A</v>
      </c>
      <c r="J44" s="22" t="s">
        <v>8</v>
      </c>
      <c r="K44" s="23" t="e">
        <v>#N/A</v>
      </c>
      <c r="L44" s="21" t="e">
        <v>#N/A</v>
      </c>
      <c r="M44" s="22" t="s">
        <v>8</v>
      </c>
      <c r="N44" s="23" t="e">
        <v>#N/A</v>
      </c>
      <c r="O44" s="24" t="e">
        <v>#N/A</v>
      </c>
      <c r="P44" s="13" t="s">
        <v>8</v>
      </c>
      <c r="Q44" s="25" t="e">
        <v>#N/A</v>
      </c>
      <c r="R44" s="26" t="e">
        <v>#N/A</v>
      </c>
      <c r="S44" s="184" t="e">
        <v>#N/A</v>
      </c>
      <c r="T44" s="185"/>
      <c r="U44" s="44" t="e">
        <f>SUM(F44:H44)</f>
        <v>#N/A</v>
      </c>
      <c r="V44" s="44" t="e">
        <f>0.001*(O44-Q44)+0.00001*O44</f>
        <v>#N/A</v>
      </c>
    </row>
    <row r="45" spans="1:35" s="8" customFormat="1" hidden="1" x14ac:dyDescent="0.3">
      <c r="A45" s="48">
        <v>3</v>
      </c>
      <c r="B45" s="17" t="e">
        <v>#N/A</v>
      </c>
      <c r="C45" s="21" t="e">
        <v>#N/A</v>
      </c>
      <c r="D45" s="22" t="s">
        <v>8</v>
      </c>
      <c r="E45" s="23" t="e">
        <v>#N/A</v>
      </c>
      <c r="F45" s="21" t="e">
        <v>#N/A</v>
      </c>
      <c r="G45" s="22" t="s">
        <v>8</v>
      </c>
      <c r="H45" s="23" t="e">
        <v>#N/A</v>
      </c>
      <c r="I45" s="137" t="e">
        <v>#N/A</v>
      </c>
      <c r="J45" s="135" t="e">
        <v>#N/A</v>
      </c>
      <c r="K45" s="138" t="e">
        <v>#N/A</v>
      </c>
      <c r="L45" s="21" t="e">
        <v>#N/A</v>
      </c>
      <c r="M45" s="22" t="s">
        <v>8</v>
      </c>
      <c r="N45" s="23" t="e">
        <v>#N/A</v>
      </c>
      <c r="O45" s="24" t="e">
        <v>#N/A</v>
      </c>
      <c r="P45" s="13" t="s">
        <v>8</v>
      </c>
      <c r="Q45" s="25" t="e">
        <v>#N/A</v>
      </c>
      <c r="R45" s="26" t="e">
        <v>#N/A</v>
      </c>
      <c r="S45" s="184" t="e">
        <v>#N/A</v>
      </c>
      <c r="T45" s="185"/>
      <c r="U45" s="44" t="e">
        <f>SUM(I45:K45)</f>
        <v>#N/A</v>
      </c>
      <c r="V45" s="44" t="e">
        <f>0.001*(O45-Q45)+0.00001*O45</f>
        <v>#N/A</v>
      </c>
    </row>
    <row r="46" spans="1:35" s="8" customFormat="1" ht="16.2" hidden="1" thickBot="1" x14ac:dyDescent="0.35">
      <c r="A46" s="48">
        <v>4</v>
      </c>
      <c r="B46" s="128" t="e">
        <v>#N/A</v>
      </c>
      <c r="C46" s="66" t="e">
        <v>#N/A</v>
      </c>
      <c r="D46" s="67" t="s">
        <v>8</v>
      </c>
      <c r="E46" s="68" t="e">
        <v>#N/A</v>
      </c>
      <c r="F46" s="66" t="e">
        <v>#N/A</v>
      </c>
      <c r="G46" s="67" t="s">
        <v>8</v>
      </c>
      <c r="H46" s="68" t="e">
        <v>#N/A</v>
      </c>
      <c r="I46" s="66" t="e">
        <v>#N/A</v>
      </c>
      <c r="J46" s="67" t="s">
        <v>8</v>
      </c>
      <c r="K46" s="68" t="e">
        <v>#N/A</v>
      </c>
      <c r="L46" s="139" t="e">
        <v>#N/A</v>
      </c>
      <c r="M46" s="140" t="e">
        <v>#N/A</v>
      </c>
      <c r="N46" s="141" t="e">
        <v>#N/A</v>
      </c>
      <c r="O46" s="70" t="e">
        <v>#N/A</v>
      </c>
      <c r="P46" s="56" t="s">
        <v>8</v>
      </c>
      <c r="Q46" s="71" t="e">
        <v>#N/A</v>
      </c>
      <c r="R46" s="72" t="e">
        <v>#N/A</v>
      </c>
      <c r="S46" s="189" t="e">
        <v>#N/A</v>
      </c>
      <c r="T46" s="190"/>
      <c r="U46" s="44" t="e">
        <f>SUM(L46:N46)</f>
        <v>#N/A</v>
      </c>
      <c r="V46" s="44" t="e">
        <f>0.001*(O46-Q46)+0.00001*O46</f>
        <v>#N/A</v>
      </c>
    </row>
  </sheetData>
  <mergeCells count="71">
    <mergeCell ref="S42:T42"/>
    <mergeCell ref="S43:T43"/>
    <mergeCell ref="S44:T44"/>
    <mergeCell ref="S45:T45"/>
    <mergeCell ref="S46:T46"/>
    <mergeCell ref="C1:Q1"/>
    <mergeCell ref="P38:Q38"/>
    <mergeCell ref="P39:Q39"/>
    <mergeCell ref="P40:Q40"/>
    <mergeCell ref="C42:E42"/>
    <mergeCell ref="F42:H42"/>
    <mergeCell ref="I42:K42"/>
    <mergeCell ref="L42:N42"/>
    <mergeCell ref="O42:Q42"/>
    <mergeCell ref="L22:N22"/>
    <mergeCell ref="O22:Q22"/>
    <mergeCell ref="D20:E20"/>
    <mergeCell ref="F20:H20"/>
    <mergeCell ref="I20:K20"/>
    <mergeCell ref="D18:E18"/>
    <mergeCell ref="F18:H18"/>
    <mergeCell ref="R22:T22"/>
    <mergeCell ref="C37:E37"/>
    <mergeCell ref="F37:H37"/>
    <mergeCell ref="I37:K37"/>
    <mergeCell ref="L37:N37"/>
    <mergeCell ref="P37:Q37"/>
    <mergeCell ref="C22:E22"/>
    <mergeCell ref="F22:H22"/>
    <mergeCell ref="I22:K22"/>
    <mergeCell ref="I18:K18"/>
    <mergeCell ref="D19:E19"/>
    <mergeCell ref="F19:H19"/>
    <mergeCell ref="I19:K19"/>
    <mergeCell ref="D16:E16"/>
    <mergeCell ref="F16:H16"/>
    <mergeCell ref="I16:K16"/>
    <mergeCell ref="D17:E17"/>
    <mergeCell ref="F17:H17"/>
    <mergeCell ref="I17:K17"/>
    <mergeCell ref="D14:E14"/>
    <mergeCell ref="F14:H14"/>
    <mergeCell ref="I14:K14"/>
    <mergeCell ref="D15:E15"/>
    <mergeCell ref="F15:H15"/>
    <mergeCell ref="I15:K15"/>
    <mergeCell ref="D12:E12"/>
    <mergeCell ref="F12:H12"/>
    <mergeCell ref="I12:K12"/>
    <mergeCell ref="D13:E13"/>
    <mergeCell ref="F13:H13"/>
    <mergeCell ref="I13:K13"/>
    <mergeCell ref="D11:E11"/>
    <mergeCell ref="F11:H11"/>
    <mergeCell ref="I11:K11"/>
    <mergeCell ref="D5:E5"/>
    <mergeCell ref="F5:H5"/>
    <mergeCell ref="K5:M5"/>
    <mergeCell ref="D6:E6"/>
    <mergeCell ref="F6:H6"/>
    <mergeCell ref="K6:M6"/>
    <mergeCell ref="D7:E7"/>
    <mergeCell ref="F7:H7"/>
    <mergeCell ref="D8:E8"/>
    <mergeCell ref="F8:H8"/>
    <mergeCell ref="C10:N10"/>
    <mergeCell ref="D3:H3"/>
    <mergeCell ref="K3:N3"/>
    <mergeCell ref="D4:E4"/>
    <mergeCell ref="F4:H4"/>
    <mergeCell ref="K4:M4"/>
  </mergeCells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21D0C-8E58-4A14-9579-5C59D8A91851}">
  <dimension ref="A1:AH33"/>
  <sheetViews>
    <sheetView topLeftCell="A2" workbookViewId="0">
      <selection activeCell="AI13" sqref="AI13"/>
    </sheetView>
  </sheetViews>
  <sheetFormatPr defaultRowHeight="15.6" x14ac:dyDescent="0.3"/>
  <cols>
    <col min="1" max="1" width="0.88671875" style="39" customWidth="1"/>
    <col min="2" max="2" width="6.6640625" style="39" customWidth="1"/>
    <col min="3" max="3" width="1.6640625" style="39" customWidth="1"/>
    <col min="4" max="5" width="6.6640625" style="3" customWidth="1"/>
    <col min="6" max="6" width="1.6640625" style="3" customWidth="1"/>
    <col min="7" max="8" width="6.6640625" style="3" customWidth="1"/>
    <col min="9" max="9" width="1.6640625" style="3" customWidth="1"/>
    <col min="10" max="11" width="6.6640625" style="3" customWidth="1"/>
    <col min="12" max="12" width="1.6640625" style="3" customWidth="1"/>
    <col min="13" max="14" width="6.6640625" style="3" customWidth="1"/>
    <col min="15" max="15" width="1.6640625" style="3" customWidth="1"/>
    <col min="16" max="16" width="6.6640625" style="3" customWidth="1"/>
    <col min="17" max="17" width="4.6640625" style="3" customWidth="1"/>
    <col min="18" max="18" width="1.6640625" style="3" customWidth="1"/>
    <col min="19" max="19" width="4.6640625" style="39" customWidth="1"/>
    <col min="20" max="20" width="6.6640625" style="39" customWidth="1"/>
    <col min="21" max="21" width="6.6640625" style="40" customWidth="1"/>
    <col min="22" max="24" width="2.6640625" style="41" hidden="1" customWidth="1"/>
    <col min="25" max="25" width="5.33203125" style="41" hidden="1" customWidth="1"/>
    <col min="26" max="27" width="2.6640625" style="41" hidden="1" customWidth="1"/>
    <col min="28" max="28" width="5.33203125" style="41" hidden="1" customWidth="1"/>
    <col min="29" max="29" width="5.6640625" style="41" hidden="1" customWidth="1"/>
    <col min="30" max="34" width="2.6640625" style="41" hidden="1" customWidth="1"/>
    <col min="257" max="257" width="0.88671875" customWidth="1"/>
    <col min="258" max="258" width="6.6640625" customWidth="1"/>
    <col min="259" max="259" width="1.6640625" customWidth="1"/>
    <col min="260" max="261" width="6.6640625" customWidth="1"/>
    <col min="262" max="262" width="1.6640625" customWidth="1"/>
    <col min="263" max="264" width="6.6640625" customWidth="1"/>
    <col min="265" max="265" width="1.6640625" customWidth="1"/>
    <col min="266" max="267" width="6.6640625" customWidth="1"/>
    <col min="268" max="268" width="1.6640625" customWidth="1"/>
    <col min="269" max="270" width="6.6640625" customWidth="1"/>
    <col min="271" max="271" width="1.6640625" customWidth="1"/>
    <col min="272" max="272" width="6.6640625" customWidth="1"/>
    <col min="273" max="273" width="4.6640625" customWidth="1"/>
    <col min="274" max="274" width="1.6640625" customWidth="1"/>
    <col min="275" max="275" width="4.6640625" customWidth="1"/>
    <col min="276" max="277" width="6.6640625" customWidth="1"/>
    <col min="278" max="290" width="0" hidden="1" customWidth="1"/>
    <col min="513" max="513" width="0.88671875" customWidth="1"/>
    <col min="514" max="514" width="6.6640625" customWidth="1"/>
    <col min="515" max="515" width="1.6640625" customWidth="1"/>
    <col min="516" max="517" width="6.6640625" customWidth="1"/>
    <col min="518" max="518" width="1.6640625" customWidth="1"/>
    <col min="519" max="520" width="6.6640625" customWidth="1"/>
    <col min="521" max="521" width="1.6640625" customWidth="1"/>
    <col min="522" max="523" width="6.6640625" customWidth="1"/>
    <col min="524" max="524" width="1.6640625" customWidth="1"/>
    <col min="525" max="526" width="6.6640625" customWidth="1"/>
    <col min="527" max="527" width="1.6640625" customWidth="1"/>
    <col min="528" max="528" width="6.6640625" customWidth="1"/>
    <col min="529" max="529" width="4.6640625" customWidth="1"/>
    <col min="530" max="530" width="1.6640625" customWidth="1"/>
    <col min="531" max="531" width="4.6640625" customWidth="1"/>
    <col min="532" max="533" width="6.6640625" customWidth="1"/>
    <col min="534" max="546" width="0" hidden="1" customWidth="1"/>
    <col min="769" max="769" width="0.88671875" customWidth="1"/>
    <col min="770" max="770" width="6.6640625" customWidth="1"/>
    <col min="771" max="771" width="1.6640625" customWidth="1"/>
    <col min="772" max="773" width="6.6640625" customWidth="1"/>
    <col min="774" max="774" width="1.6640625" customWidth="1"/>
    <col min="775" max="776" width="6.6640625" customWidth="1"/>
    <col min="777" max="777" width="1.6640625" customWidth="1"/>
    <col min="778" max="779" width="6.6640625" customWidth="1"/>
    <col min="780" max="780" width="1.6640625" customWidth="1"/>
    <col min="781" max="782" width="6.6640625" customWidth="1"/>
    <col min="783" max="783" width="1.6640625" customWidth="1"/>
    <col min="784" max="784" width="6.6640625" customWidth="1"/>
    <col min="785" max="785" width="4.6640625" customWidth="1"/>
    <col min="786" max="786" width="1.6640625" customWidth="1"/>
    <col min="787" max="787" width="4.6640625" customWidth="1"/>
    <col min="788" max="789" width="6.6640625" customWidth="1"/>
    <col min="790" max="802" width="0" hidden="1" customWidth="1"/>
    <col min="1025" max="1025" width="0.88671875" customWidth="1"/>
    <col min="1026" max="1026" width="6.6640625" customWidth="1"/>
    <col min="1027" max="1027" width="1.6640625" customWidth="1"/>
    <col min="1028" max="1029" width="6.6640625" customWidth="1"/>
    <col min="1030" max="1030" width="1.6640625" customWidth="1"/>
    <col min="1031" max="1032" width="6.6640625" customWidth="1"/>
    <col min="1033" max="1033" width="1.6640625" customWidth="1"/>
    <col min="1034" max="1035" width="6.6640625" customWidth="1"/>
    <col min="1036" max="1036" width="1.6640625" customWidth="1"/>
    <col min="1037" max="1038" width="6.6640625" customWidth="1"/>
    <col min="1039" max="1039" width="1.6640625" customWidth="1"/>
    <col min="1040" max="1040" width="6.6640625" customWidth="1"/>
    <col min="1041" max="1041" width="4.6640625" customWidth="1"/>
    <col min="1042" max="1042" width="1.6640625" customWidth="1"/>
    <col min="1043" max="1043" width="4.6640625" customWidth="1"/>
    <col min="1044" max="1045" width="6.6640625" customWidth="1"/>
    <col min="1046" max="1058" width="0" hidden="1" customWidth="1"/>
    <col min="1281" max="1281" width="0.88671875" customWidth="1"/>
    <col min="1282" max="1282" width="6.6640625" customWidth="1"/>
    <col min="1283" max="1283" width="1.6640625" customWidth="1"/>
    <col min="1284" max="1285" width="6.6640625" customWidth="1"/>
    <col min="1286" max="1286" width="1.6640625" customWidth="1"/>
    <col min="1287" max="1288" width="6.6640625" customWidth="1"/>
    <col min="1289" max="1289" width="1.6640625" customWidth="1"/>
    <col min="1290" max="1291" width="6.6640625" customWidth="1"/>
    <col min="1292" max="1292" width="1.6640625" customWidth="1"/>
    <col min="1293" max="1294" width="6.6640625" customWidth="1"/>
    <col min="1295" max="1295" width="1.6640625" customWidth="1"/>
    <col min="1296" max="1296" width="6.6640625" customWidth="1"/>
    <col min="1297" max="1297" width="4.6640625" customWidth="1"/>
    <col min="1298" max="1298" width="1.6640625" customWidth="1"/>
    <col min="1299" max="1299" width="4.6640625" customWidth="1"/>
    <col min="1300" max="1301" width="6.6640625" customWidth="1"/>
    <col min="1302" max="1314" width="0" hidden="1" customWidth="1"/>
    <col min="1537" max="1537" width="0.88671875" customWidth="1"/>
    <col min="1538" max="1538" width="6.6640625" customWidth="1"/>
    <col min="1539" max="1539" width="1.6640625" customWidth="1"/>
    <col min="1540" max="1541" width="6.6640625" customWidth="1"/>
    <col min="1542" max="1542" width="1.6640625" customWidth="1"/>
    <col min="1543" max="1544" width="6.6640625" customWidth="1"/>
    <col min="1545" max="1545" width="1.6640625" customWidth="1"/>
    <col min="1546" max="1547" width="6.6640625" customWidth="1"/>
    <col min="1548" max="1548" width="1.6640625" customWidth="1"/>
    <col min="1549" max="1550" width="6.6640625" customWidth="1"/>
    <col min="1551" max="1551" width="1.6640625" customWidth="1"/>
    <col min="1552" max="1552" width="6.6640625" customWidth="1"/>
    <col min="1553" max="1553" width="4.6640625" customWidth="1"/>
    <col min="1554" max="1554" width="1.6640625" customWidth="1"/>
    <col min="1555" max="1555" width="4.6640625" customWidth="1"/>
    <col min="1556" max="1557" width="6.6640625" customWidth="1"/>
    <col min="1558" max="1570" width="0" hidden="1" customWidth="1"/>
    <col min="1793" max="1793" width="0.88671875" customWidth="1"/>
    <col min="1794" max="1794" width="6.6640625" customWidth="1"/>
    <col min="1795" max="1795" width="1.6640625" customWidth="1"/>
    <col min="1796" max="1797" width="6.6640625" customWidth="1"/>
    <col min="1798" max="1798" width="1.6640625" customWidth="1"/>
    <col min="1799" max="1800" width="6.6640625" customWidth="1"/>
    <col min="1801" max="1801" width="1.6640625" customWidth="1"/>
    <col min="1802" max="1803" width="6.6640625" customWidth="1"/>
    <col min="1804" max="1804" width="1.6640625" customWidth="1"/>
    <col min="1805" max="1806" width="6.6640625" customWidth="1"/>
    <col min="1807" max="1807" width="1.6640625" customWidth="1"/>
    <col min="1808" max="1808" width="6.6640625" customWidth="1"/>
    <col min="1809" max="1809" width="4.6640625" customWidth="1"/>
    <col min="1810" max="1810" width="1.6640625" customWidth="1"/>
    <col min="1811" max="1811" width="4.6640625" customWidth="1"/>
    <col min="1812" max="1813" width="6.6640625" customWidth="1"/>
    <col min="1814" max="1826" width="0" hidden="1" customWidth="1"/>
    <col min="2049" max="2049" width="0.88671875" customWidth="1"/>
    <col min="2050" max="2050" width="6.6640625" customWidth="1"/>
    <col min="2051" max="2051" width="1.6640625" customWidth="1"/>
    <col min="2052" max="2053" width="6.6640625" customWidth="1"/>
    <col min="2054" max="2054" width="1.6640625" customWidth="1"/>
    <col min="2055" max="2056" width="6.6640625" customWidth="1"/>
    <col min="2057" max="2057" width="1.6640625" customWidth="1"/>
    <col min="2058" max="2059" width="6.6640625" customWidth="1"/>
    <col min="2060" max="2060" width="1.6640625" customWidth="1"/>
    <col min="2061" max="2062" width="6.6640625" customWidth="1"/>
    <col min="2063" max="2063" width="1.6640625" customWidth="1"/>
    <col min="2064" max="2064" width="6.6640625" customWidth="1"/>
    <col min="2065" max="2065" width="4.6640625" customWidth="1"/>
    <col min="2066" max="2066" width="1.6640625" customWidth="1"/>
    <col min="2067" max="2067" width="4.6640625" customWidth="1"/>
    <col min="2068" max="2069" width="6.6640625" customWidth="1"/>
    <col min="2070" max="2082" width="0" hidden="1" customWidth="1"/>
    <col min="2305" max="2305" width="0.88671875" customWidth="1"/>
    <col min="2306" max="2306" width="6.6640625" customWidth="1"/>
    <col min="2307" max="2307" width="1.6640625" customWidth="1"/>
    <col min="2308" max="2309" width="6.6640625" customWidth="1"/>
    <col min="2310" max="2310" width="1.6640625" customWidth="1"/>
    <col min="2311" max="2312" width="6.6640625" customWidth="1"/>
    <col min="2313" max="2313" width="1.6640625" customWidth="1"/>
    <col min="2314" max="2315" width="6.6640625" customWidth="1"/>
    <col min="2316" max="2316" width="1.6640625" customWidth="1"/>
    <col min="2317" max="2318" width="6.6640625" customWidth="1"/>
    <col min="2319" max="2319" width="1.6640625" customWidth="1"/>
    <col min="2320" max="2320" width="6.6640625" customWidth="1"/>
    <col min="2321" max="2321" width="4.6640625" customWidth="1"/>
    <col min="2322" max="2322" width="1.6640625" customWidth="1"/>
    <col min="2323" max="2323" width="4.6640625" customWidth="1"/>
    <col min="2324" max="2325" width="6.6640625" customWidth="1"/>
    <col min="2326" max="2338" width="0" hidden="1" customWidth="1"/>
    <col min="2561" max="2561" width="0.88671875" customWidth="1"/>
    <col min="2562" max="2562" width="6.6640625" customWidth="1"/>
    <col min="2563" max="2563" width="1.6640625" customWidth="1"/>
    <col min="2564" max="2565" width="6.6640625" customWidth="1"/>
    <col min="2566" max="2566" width="1.6640625" customWidth="1"/>
    <col min="2567" max="2568" width="6.6640625" customWidth="1"/>
    <col min="2569" max="2569" width="1.6640625" customWidth="1"/>
    <col min="2570" max="2571" width="6.6640625" customWidth="1"/>
    <col min="2572" max="2572" width="1.6640625" customWidth="1"/>
    <col min="2573" max="2574" width="6.6640625" customWidth="1"/>
    <col min="2575" max="2575" width="1.6640625" customWidth="1"/>
    <col min="2576" max="2576" width="6.6640625" customWidth="1"/>
    <col min="2577" max="2577" width="4.6640625" customWidth="1"/>
    <col min="2578" max="2578" width="1.6640625" customWidth="1"/>
    <col min="2579" max="2579" width="4.6640625" customWidth="1"/>
    <col min="2580" max="2581" width="6.6640625" customWidth="1"/>
    <col min="2582" max="2594" width="0" hidden="1" customWidth="1"/>
    <col min="2817" max="2817" width="0.88671875" customWidth="1"/>
    <col min="2818" max="2818" width="6.6640625" customWidth="1"/>
    <col min="2819" max="2819" width="1.6640625" customWidth="1"/>
    <col min="2820" max="2821" width="6.6640625" customWidth="1"/>
    <col min="2822" max="2822" width="1.6640625" customWidth="1"/>
    <col min="2823" max="2824" width="6.6640625" customWidth="1"/>
    <col min="2825" max="2825" width="1.6640625" customWidth="1"/>
    <col min="2826" max="2827" width="6.6640625" customWidth="1"/>
    <col min="2828" max="2828" width="1.6640625" customWidth="1"/>
    <col min="2829" max="2830" width="6.6640625" customWidth="1"/>
    <col min="2831" max="2831" width="1.6640625" customWidth="1"/>
    <col min="2832" max="2832" width="6.6640625" customWidth="1"/>
    <col min="2833" max="2833" width="4.6640625" customWidth="1"/>
    <col min="2834" max="2834" width="1.6640625" customWidth="1"/>
    <col min="2835" max="2835" width="4.6640625" customWidth="1"/>
    <col min="2836" max="2837" width="6.6640625" customWidth="1"/>
    <col min="2838" max="2850" width="0" hidden="1" customWidth="1"/>
    <col min="3073" max="3073" width="0.88671875" customWidth="1"/>
    <col min="3074" max="3074" width="6.6640625" customWidth="1"/>
    <col min="3075" max="3075" width="1.6640625" customWidth="1"/>
    <col min="3076" max="3077" width="6.6640625" customWidth="1"/>
    <col min="3078" max="3078" width="1.6640625" customWidth="1"/>
    <col min="3079" max="3080" width="6.6640625" customWidth="1"/>
    <col min="3081" max="3081" width="1.6640625" customWidth="1"/>
    <col min="3082" max="3083" width="6.6640625" customWidth="1"/>
    <col min="3084" max="3084" width="1.6640625" customWidth="1"/>
    <col min="3085" max="3086" width="6.6640625" customWidth="1"/>
    <col min="3087" max="3087" width="1.6640625" customWidth="1"/>
    <col min="3088" max="3088" width="6.6640625" customWidth="1"/>
    <col min="3089" max="3089" width="4.6640625" customWidth="1"/>
    <col min="3090" max="3090" width="1.6640625" customWidth="1"/>
    <col min="3091" max="3091" width="4.6640625" customWidth="1"/>
    <col min="3092" max="3093" width="6.6640625" customWidth="1"/>
    <col min="3094" max="3106" width="0" hidden="1" customWidth="1"/>
    <col min="3329" max="3329" width="0.88671875" customWidth="1"/>
    <col min="3330" max="3330" width="6.6640625" customWidth="1"/>
    <col min="3331" max="3331" width="1.6640625" customWidth="1"/>
    <col min="3332" max="3333" width="6.6640625" customWidth="1"/>
    <col min="3334" max="3334" width="1.6640625" customWidth="1"/>
    <col min="3335" max="3336" width="6.6640625" customWidth="1"/>
    <col min="3337" max="3337" width="1.6640625" customWidth="1"/>
    <col min="3338" max="3339" width="6.6640625" customWidth="1"/>
    <col min="3340" max="3340" width="1.6640625" customWidth="1"/>
    <col min="3341" max="3342" width="6.6640625" customWidth="1"/>
    <col min="3343" max="3343" width="1.6640625" customWidth="1"/>
    <col min="3344" max="3344" width="6.6640625" customWidth="1"/>
    <col min="3345" max="3345" width="4.6640625" customWidth="1"/>
    <col min="3346" max="3346" width="1.6640625" customWidth="1"/>
    <col min="3347" max="3347" width="4.6640625" customWidth="1"/>
    <col min="3348" max="3349" width="6.6640625" customWidth="1"/>
    <col min="3350" max="3362" width="0" hidden="1" customWidth="1"/>
    <col min="3585" max="3585" width="0.88671875" customWidth="1"/>
    <col min="3586" max="3586" width="6.6640625" customWidth="1"/>
    <col min="3587" max="3587" width="1.6640625" customWidth="1"/>
    <col min="3588" max="3589" width="6.6640625" customWidth="1"/>
    <col min="3590" max="3590" width="1.6640625" customWidth="1"/>
    <col min="3591" max="3592" width="6.6640625" customWidth="1"/>
    <col min="3593" max="3593" width="1.6640625" customWidth="1"/>
    <col min="3594" max="3595" width="6.6640625" customWidth="1"/>
    <col min="3596" max="3596" width="1.6640625" customWidth="1"/>
    <col min="3597" max="3598" width="6.6640625" customWidth="1"/>
    <col min="3599" max="3599" width="1.6640625" customWidth="1"/>
    <col min="3600" max="3600" width="6.6640625" customWidth="1"/>
    <col min="3601" max="3601" width="4.6640625" customWidth="1"/>
    <col min="3602" max="3602" width="1.6640625" customWidth="1"/>
    <col min="3603" max="3603" width="4.6640625" customWidth="1"/>
    <col min="3604" max="3605" width="6.6640625" customWidth="1"/>
    <col min="3606" max="3618" width="0" hidden="1" customWidth="1"/>
    <col min="3841" max="3841" width="0.88671875" customWidth="1"/>
    <col min="3842" max="3842" width="6.6640625" customWidth="1"/>
    <col min="3843" max="3843" width="1.6640625" customWidth="1"/>
    <col min="3844" max="3845" width="6.6640625" customWidth="1"/>
    <col min="3846" max="3846" width="1.6640625" customWidth="1"/>
    <col min="3847" max="3848" width="6.6640625" customWidth="1"/>
    <col min="3849" max="3849" width="1.6640625" customWidth="1"/>
    <col min="3850" max="3851" width="6.6640625" customWidth="1"/>
    <col min="3852" max="3852" width="1.6640625" customWidth="1"/>
    <col min="3853" max="3854" width="6.6640625" customWidth="1"/>
    <col min="3855" max="3855" width="1.6640625" customWidth="1"/>
    <col min="3856" max="3856" width="6.6640625" customWidth="1"/>
    <col min="3857" max="3857" width="4.6640625" customWidth="1"/>
    <col min="3858" max="3858" width="1.6640625" customWidth="1"/>
    <col min="3859" max="3859" width="4.6640625" customWidth="1"/>
    <col min="3860" max="3861" width="6.6640625" customWidth="1"/>
    <col min="3862" max="3874" width="0" hidden="1" customWidth="1"/>
    <col min="4097" max="4097" width="0.88671875" customWidth="1"/>
    <col min="4098" max="4098" width="6.6640625" customWidth="1"/>
    <col min="4099" max="4099" width="1.6640625" customWidth="1"/>
    <col min="4100" max="4101" width="6.6640625" customWidth="1"/>
    <col min="4102" max="4102" width="1.6640625" customWidth="1"/>
    <col min="4103" max="4104" width="6.6640625" customWidth="1"/>
    <col min="4105" max="4105" width="1.6640625" customWidth="1"/>
    <col min="4106" max="4107" width="6.6640625" customWidth="1"/>
    <col min="4108" max="4108" width="1.6640625" customWidth="1"/>
    <col min="4109" max="4110" width="6.6640625" customWidth="1"/>
    <col min="4111" max="4111" width="1.6640625" customWidth="1"/>
    <col min="4112" max="4112" width="6.6640625" customWidth="1"/>
    <col min="4113" max="4113" width="4.6640625" customWidth="1"/>
    <col min="4114" max="4114" width="1.6640625" customWidth="1"/>
    <col min="4115" max="4115" width="4.6640625" customWidth="1"/>
    <col min="4116" max="4117" width="6.6640625" customWidth="1"/>
    <col min="4118" max="4130" width="0" hidden="1" customWidth="1"/>
    <col min="4353" max="4353" width="0.88671875" customWidth="1"/>
    <col min="4354" max="4354" width="6.6640625" customWidth="1"/>
    <col min="4355" max="4355" width="1.6640625" customWidth="1"/>
    <col min="4356" max="4357" width="6.6640625" customWidth="1"/>
    <col min="4358" max="4358" width="1.6640625" customWidth="1"/>
    <col min="4359" max="4360" width="6.6640625" customWidth="1"/>
    <col min="4361" max="4361" width="1.6640625" customWidth="1"/>
    <col min="4362" max="4363" width="6.6640625" customWidth="1"/>
    <col min="4364" max="4364" width="1.6640625" customWidth="1"/>
    <col min="4365" max="4366" width="6.6640625" customWidth="1"/>
    <col min="4367" max="4367" width="1.6640625" customWidth="1"/>
    <col min="4368" max="4368" width="6.6640625" customWidth="1"/>
    <col min="4369" max="4369" width="4.6640625" customWidth="1"/>
    <col min="4370" max="4370" width="1.6640625" customWidth="1"/>
    <col min="4371" max="4371" width="4.6640625" customWidth="1"/>
    <col min="4372" max="4373" width="6.6640625" customWidth="1"/>
    <col min="4374" max="4386" width="0" hidden="1" customWidth="1"/>
    <col min="4609" max="4609" width="0.88671875" customWidth="1"/>
    <col min="4610" max="4610" width="6.6640625" customWidth="1"/>
    <col min="4611" max="4611" width="1.6640625" customWidth="1"/>
    <col min="4612" max="4613" width="6.6640625" customWidth="1"/>
    <col min="4614" max="4614" width="1.6640625" customWidth="1"/>
    <col min="4615" max="4616" width="6.6640625" customWidth="1"/>
    <col min="4617" max="4617" width="1.6640625" customWidth="1"/>
    <col min="4618" max="4619" width="6.6640625" customWidth="1"/>
    <col min="4620" max="4620" width="1.6640625" customWidth="1"/>
    <col min="4621" max="4622" width="6.6640625" customWidth="1"/>
    <col min="4623" max="4623" width="1.6640625" customWidth="1"/>
    <col min="4624" max="4624" width="6.6640625" customWidth="1"/>
    <col min="4625" max="4625" width="4.6640625" customWidth="1"/>
    <col min="4626" max="4626" width="1.6640625" customWidth="1"/>
    <col min="4627" max="4627" width="4.6640625" customWidth="1"/>
    <col min="4628" max="4629" width="6.6640625" customWidth="1"/>
    <col min="4630" max="4642" width="0" hidden="1" customWidth="1"/>
    <col min="4865" max="4865" width="0.88671875" customWidth="1"/>
    <col min="4866" max="4866" width="6.6640625" customWidth="1"/>
    <col min="4867" max="4867" width="1.6640625" customWidth="1"/>
    <col min="4868" max="4869" width="6.6640625" customWidth="1"/>
    <col min="4870" max="4870" width="1.6640625" customWidth="1"/>
    <col min="4871" max="4872" width="6.6640625" customWidth="1"/>
    <col min="4873" max="4873" width="1.6640625" customWidth="1"/>
    <col min="4874" max="4875" width="6.6640625" customWidth="1"/>
    <col min="4876" max="4876" width="1.6640625" customWidth="1"/>
    <col min="4877" max="4878" width="6.6640625" customWidth="1"/>
    <col min="4879" max="4879" width="1.6640625" customWidth="1"/>
    <col min="4880" max="4880" width="6.6640625" customWidth="1"/>
    <col min="4881" max="4881" width="4.6640625" customWidth="1"/>
    <col min="4882" max="4882" width="1.6640625" customWidth="1"/>
    <col min="4883" max="4883" width="4.6640625" customWidth="1"/>
    <col min="4884" max="4885" width="6.6640625" customWidth="1"/>
    <col min="4886" max="4898" width="0" hidden="1" customWidth="1"/>
    <col min="5121" max="5121" width="0.88671875" customWidth="1"/>
    <col min="5122" max="5122" width="6.6640625" customWidth="1"/>
    <col min="5123" max="5123" width="1.6640625" customWidth="1"/>
    <col min="5124" max="5125" width="6.6640625" customWidth="1"/>
    <col min="5126" max="5126" width="1.6640625" customWidth="1"/>
    <col min="5127" max="5128" width="6.6640625" customWidth="1"/>
    <col min="5129" max="5129" width="1.6640625" customWidth="1"/>
    <col min="5130" max="5131" width="6.6640625" customWidth="1"/>
    <col min="5132" max="5132" width="1.6640625" customWidth="1"/>
    <col min="5133" max="5134" width="6.6640625" customWidth="1"/>
    <col min="5135" max="5135" width="1.6640625" customWidth="1"/>
    <col min="5136" max="5136" width="6.6640625" customWidth="1"/>
    <col min="5137" max="5137" width="4.6640625" customWidth="1"/>
    <col min="5138" max="5138" width="1.6640625" customWidth="1"/>
    <col min="5139" max="5139" width="4.6640625" customWidth="1"/>
    <col min="5140" max="5141" width="6.6640625" customWidth="1"/>
    <col min="5142" max="5154" width="0" hidden="1" customWidth="1"/>
    <col min="5377" max="5377" width="0.88671875" customWidth="1"/>
    <col min="5378" max="5378" width="6.6640625" customWidth="1"/>
    <col min="5379" max="5379" width="1.6640625" customWidth="1"/>
    <col min="5380" max="5381" width="6.6640625" customWidth="1"/>
    <col min="5382" max="5382" width="1.6640625" customWidth="1"/>
    <col min="5383" max="5384" width="6.6640625" customWidth="1"/>
    <col min="5385" max="5385" width="1.6640625" customWidth="1"/>
    <col min="5386" max="5387" width="6.6640625" customWidth="1"/>
    <col min="5388" max="5388" width="1.6640625" customWidth="1"/>
    <col min="5389" max="5390" width="6.6640625" customWidth="1"/>
    <col min="5391" max="5391" width="1.6640625" customWidth="1"/>
    <col min="5392" max="5392" width="6.6640625" customWidth="1"/>
    <col min="5393" max="5393" width="4.6640625" customWidth="1"/>
    <col min="5394" max="5394" width="1.6640625" customWidth="1"/>
    <col min="5395" max="5395" width="4.6640625" customWidth="1"/>
    <col min="5396" max="5397" width="6.6640625" customWidth="1"/>
    <col min="5398" max="5410" width="0" hidden="1" customWidth="1"/>
    <col min="5633" max="5633" width="0.88671875" customWidth="1"/>
    <col min="5634" max="5634" width="6.6640625" customWidth="1"/>
    <col min="5635" max="5635" width="1.6640625" customWidth="1"/>
    <col min="5636" max="5637" width="6.6640625" customWidth="1"/>
    <col min="5638" max="5638" width="1.6640625" customWidth="1"/>
    <col min="5639" max="5640" width="6.6640625" customWidth="1"/>
    <col min="5641" max="5641" width="1.6640625" customWidth="1"/>
    <col min="5642" max="5643" width="6.6640625" customWidth="1"/>
    <col min="5644" max="5644" width="1.6640625" customWidth="1"/>
    <col min="5645" max="5646" width="6.6640625" customWidth="1"/>
    <col min="5647" max="5647" width="1.6640625" customWidth="1"/>
    <col min="5648" max="5648" width="6.6640625" customWidth="1"/>
    <col min="5649" max="5649" width="4.6640625" customWidth="1"/>
    <col min="5650" max="5650" width="1.6640625" customWidth="1"/>
    <col min="5651" max="5651" width="4.6640625" customWidth="1"/>
    <col min="5652" max="5653" width="6.6640625" customWidth="1"/>
    <col min="5654" max="5666" width="0" hidden="1" customWidth="1"/>
    <col min="5889" max="5889" width="0.88671875" customWidth="1"/>
    <col min="5890" max="5890" width="6.6640625" customWidth="1"/>
    <col min="5891" max="5891" width="1.6640625" customWidth="1"/>
    <col min="5892" max="5893" width="6.6640625" customWidth="1"/>
    <col min="5894" max="5894" width="1.6640625" customWidth="1"/>
    <col min="5895" max="5896" width="6.6640625" customWidth="1"/>
    <col min="5897" max="5897" width="1.6640625" customWidth="1"/>
    <col min="5898" max="5899" width="6.6640625" customWidth="1"/>
    <col min="5900" max="5900" width="1.6640625" customWidth="1"/>
    <col min="5901" max="5902" width="6.6640625" customWidth="1"/>
    <col min="5903" max="5903" width="1.6640625" customWidth="1"/>
    <col min="5904" max="5904" width="6.6640625" customWidth="1"/>
    <col min="5905" max="5905" width="4.6640625" customWidth="1"/>
    <col min="5906" max="5906" width="1.6640625" customWidth="1"/>
    <col min="5907" max="5907" width="4.6640625" customWidth="1"/>
    <col min="5908" max="5909" width="6.6640625" customWidth="1"/>
    <col min="5910" max="5922" width="0" hidden="1" customWidth="1"/>
    <col min="6145" max="6145" width="0.88671875" customWidth="1"/>
    <col min="6146" max="6146" width="6.6640625" customWidth="1"/>
    <col min="6147" max="6147" width="1.6640625" customWidth="1"/>
    <col min="6148" max="6149" width="6.6640625" customWidth="1"/>
    <col min="6150" max="6150" width="1.6640625" customWidth="1"/>
    <col min="6151" max="6152" width="6.6640625" customWidth="1"/>
    <col min="6153" max="6153" width="1.6640625" customWidth="1"/>
    <col min="6154" max="6155" width="6.6640625" customWidth="1"/>
    <col min="6156" max="6156" width="1.6640625" customWidth="1"/>
    <col min="6157" max="6158" width="6.6640625" customWidth="1"/>
    <col min="6159" max="6159" width="1.6640625" customWidth="1"/>
    <col min="6160" max="6160" width="6.6640625" customWidth="1"/>
    <col min="6161" max="6161" width="4.6640625" customWidth="1"/>
    <col min="6162" max="6162" width="1.6640625" customWidth="1"/>
    <col min="6163" max="6163" width="4.6640625" customWidth="1"/>
    <col min="6164" max="6165" width="6.6640625" customWidth="1"/>
    <col min="6166" max="6178" width="0" hidden="1" customWidth="1"/>
    <col min="6401" max="6401" width="0.88671875" customWidth="1"/>
    <col min="6402" max="6402" width="6.6640625" customWidth="1"/>
    <col min="6403" max="6403" width="1.6640625" customWidth="1"/>
    <col min="6404" max="6405" width="6.6640625" customWidth="1"/>
    <col min="6406" max="6406" width="1.6640625" customWidth="1"/>
    <col min="6407" max="6408" width="6.6640625" customWidth="1"/>
    <col min="6409" max="6409" width="1.6640625" customWidth="1"/>
    <col min="6410" max="6411" width="6.6640625" customWidth="1"/>
    <col min="6412" max="6412" width="1.6640625" customWidth="1"/>
    <col min="6413" max="6414" width="6.6640625" customWidth="1"/>
    <col min="6415" max="6415" width="1.6640625" customWidth="1"/>
    <col min="6416" max="6416" width="6.6640625" customWidth="1"/>
    <col min="6417" max="6417" width="4.6640625" customWidth="1"/>
    <col min="6418" max="6418" width="1.6640625" customWidth="1"/>
    <col min="6419" max="6419" width="4.6640625" customWidth="1"/>
    <col min="6420" max="6421" width="6.6640625" customWidth="1"/>
    <col min="6422" max="6434" width="0" hidden="1" customWidth="1"/>
    <col min="6657" max="6657" width="0.88671875" customWidth="1"/>
    <col min="6658" max="6658" width="6.6640625" customWidth="1"/>
    <col min="6659" max="6659" width="1.6640625" customWidth="1"/>
    <col min="6660" max="6661" width="6.6640625" customWidth="1"/>
    <col min="6662" max="6662" width="1.6640625" customWidth="1"/>
    <col min="6663" max="6664" width="6.6640625" customWidth="1"/>
    <col min="6665" max="6665" width="1.6640625" customWidth="1"/>
    <col min="6666" max="6667" width="6.6640625" customWidth="1"/>
    <col min="6668" max="6668" width="1.6640625" customWidth="1"/>
    <col min="6669" max="6670" width="6.6640625" customWidth="1"/>
    <col min="6671" max="6671" width="1.6640625" customWidth="1"/>
    <col min="6672" max="6672" width="6.6640625" customWidth="1"/>
    <col min="6673" max="6673" width="4.6640625" customWidth="1"/>
    <col min="6674" max="6674" width="1.6640625" customWidth="1"/>
    <col min="6675" max="6675" width="4.6640625" customWidth="1"/>
    <col min="6676" max="6677" width="6.6640625" customWidth="1"/>
    <col min="6678" max="6690" width="0" hidden="1" customWidth="1"/>
    <col min="6913" max="6913" width="0.88671875" customWidth="1"/>
    <col min="6914" max="6914" width="6.6640625" customWidth="1"/>
    <col min="6915" max="6915" width="1.6640625" customWidth="1"/>
    <col min="6916" max="6917" width="6.6640625" customWidth="1"/>
    <col min="6918" max="6918" width="1.6640625" customWidth="1"/>
    <col min="6919" max="6920" width="6.6640625" customWidth="1"/>
    <col min="6921" max="6921" width="1.6640625" customWidth="1"/>
    <col min="6922" max="6923" width="6.6640625" customWidth="1"/>
    <col min="6924" max="6924" width="1.6640625" customWidth="1"/>
    <col min="6925" max="6926" width="6.6640625" customWidth="1"/>
    <col min="6927" max="6927" width="1.6640625" customWidth="1"/>
    <col min="6928" max="6928" width="6.6640625" customWidth="1"/>
    <col min="6929" max="6929" width="4.6640625" customWidth="1"/>
    <col min="6930" max="6930" width="1.6640625" customWidth="1"/>
    <col min="6931" max="6931" width="4.6640625" customWidth="1"/>
    <col min="6932" max="6933" width="6.6640625" customWidth="1"/>
    <col min="6934" max="6946" width="0" hidden="1" customWidth="1"/>
    <col min="7169" max="7169" width="0.88671875" customWidth="1"/>
    <col min="7170" max="7170" width="6.6640625" customWidth="1"/>
    <col min="7171" max="7171" width="1.6640625" customWidth="1"/>
    <col min="7172" max="7173" width="6.6640625" customWidth="1"/>
    <col min="7174" max="7174" width="1.6640625" customWidth="1"/>
    <col min="7175" max="7176" width="6.6640625" customWidth="1"/>
    <col min="7177" max="7177" width="1.6640625" customWidth="1"/>
    <col min="7178" max="7179" width="6.6640625" customWidth="1"/>
    <col min="7180" max="7180" width="1.6640625" customWidth="1"/>
    <col min="7181" max="7182" width="6.6640625" customWidth="1"/>
    <col min="7183" max="7183" width="1.6640625" customWidth="1"/>
    <col min="7184" max="7184" width="6.6640625" customWidth="1"/>
    <col min="7185" max="7185" width="4.6640625" customWidth="1"/>
    <col min="7186" max="7186" width="1.6640625" customWidth="1"/>
    <col min="7187" max="7187" width="4.6640625" customWidth="1"/>
    <col min="7188" max="7189" width="6.6640625" customWidth="1"/>
    <col min="7190" max="7202" width="0" hidden="1" customWidth="1"/>
    <col min="7425" max="7425" width="0.88671875" customWidth="1"/>
    <col min="7426" max="7426" width="6.6640625" customWidth="1"/>
    <col min="7427" max="7427" width="1.6640625" customWidth="1"/>
    <col min="7428" max="7429" width="6.6640625" customWidth="1"/>
    <col min="7430" max="7430" width="1.6640625" customWidth="1"/>
    <col min="7431" max="7432" width="6.6640625" customWidth="1"/>
    <col min="7433" max="7433" width="1.6640625" customWidth="1"/>
    <col min="7434" max="7435" width="6.6640625" customWidth="1"/>
    <col min="7436" max="7436" width="1.6640625" customWidth="1"/>
    <col min="7437" max="7438" width="6.6640625" customWidth="1"/>
    <col min="7439" max="7439" width="1.6640625" customWidth="1"/>
    <col min="7440" max="7440" width="6.6640625" customWidth="1"/>
    <col min="7441" max="7441" width="4.6640625" customWidth="1"/>
    <col min="7442" max="7442" width="1.6640625" customWidth="1"/>
    <col min="7443" max="7443" width="4.6640625" customWidth="1"/>
    <col min="7444" max="7445" width="6.6640625" customWidth="1"/>
    <col min="7446" max="7458" width="0" hidden="1" customWidth="1"/>
    <col min="7681" max="7681" width="0.88671875" customWidth="1"/>
    <col min="7682" max="7682" width="6.6640625" customWidth="1"/>
    <col min="7683" max="7683" width="1.6640625" customWidth="1"/>
    <col min="7684" max="7685" width="6.6640625" customWidth="1"/>
    <col min="7686" max="7686" width="1.6640625" customWidth="1"/>
    <col min="7687" max="7688" width="6.6640625" customWidth="1"/>
    <col min="7689" max="7689" width="1.6640625" customWidth="1"/>
    <col min="7690" max="7691" width="6.6640625" customWidth="1"/>
    <col min="7692" max="7692" width="1.6640625" customWidth="1"/>
    <col min="7693" max="7694" width="6.6640625" customWidth="1"/>
    <col min="7695" max="7695" width="1.6640625" customWidth="1"/>
    <col min="7696" max="7696" width="6.6640625" customWidth="1"/>
    <col min="7697" max="7697" width="4.6640625" customWidth="1"/>
    <col min="7698" max="7698" width="1.6640625" customWidth="1"/>
    <col min="7699" max="7699" width="4.6640625" customWidth="1"/>
    <col min="7700" max="7701" width="6.6640625" customWidth="1"/>
    <col min="7702" max="7714" width="0" hidden="1" customWidth="1"/>
    <col min="7937" max="7937" width="0.88671875" customWidth="1"/>
    <col min="7938" max="7938" width="6.6640625" customWidth="1"/>
    <col min="7939" max="7939" width="1.6640625" customWidth="1"/>
    <col min="7940" max="7941" width="6.6640625" customWidth="1"/>
    <col min="7942" max="7942" width="1.6640625" customWidth="1"/>
    <col min="7943" max="7944" width="6.6640625" customWidth="1"/>
    <col min="7945" max="7945" width="1.6640625" customWidth="1"/>
    <col min="7946" max="7947" width="6.6640625" customWidth="1"/>
    <col min="7948" max="7948" width="1.6640625" customWidth="1"/>
    <col min="7949" max="7950" width="6.6640625" customWidth="1"/>
    <col min="7951" max="7951" width="1.6640625" customWidth="1"/>
    <col min="7952" max="7952" width="6.6640625" customWidth="1"/>
    <col min="7953" max="7953" width="4.6640625" customWidth="1"/>
    <col min="7954" max="7954" width="1.6640625" customWidth="1"/>
    <col min="7955" max="7955" width="4.6640625" customWidth="1"/>
    <col min="7956" max="7957" width="6.6640625" customWidth="1"/>
    <col min="7958" max="7970" width="0" hidden="1" customWidth="1"/>
    <col min="8193" max="8193" width="0.88671875" customWidth="1"/>
    <col min="8194" max="8194" width="6.6640625" customWidth="1"/>
    <col min="8195" max="8195" width="1.6640625" customWidth="1"/>
    <col min="8196" max="8197" width="6.6640625" customWidth="1"/>
    <col min="8198" max="8198" width="1.6640625" customWidth="1"/>
    <col min="8199" max="8200" width="6.6640625" customWidth="1"/>
    <col min="8201" max="8201" width="1.6640625" customWidth="1"/>
    <col min="8202" max="8203" width="6.6640625" customWidth="1"/>
    <col min="8204" max="8204" width="1.6640625" customWidth="1"/>
    <col min="8205" max="8206" width="6.6640625" customWidth="1"/>
    <col min="8207" max="8207" width="1.6640625" customWidth="1"/>
    <col min="8208" max="8208" width="6.6640625" customWidth="1"/>
    <col min="8209" max="8209" width="4.6640625" customWidth="1"/>
    <col min="8210" max="8210" width="1.6640625" customWidth="1"/>
    <col min="8211" max="8211" width="4.6640625" customWidth="1"/>
    <col min="8212" max="8213" width="6.6640625" customWidth="1"/>
    <col min="8214" max="8226" width="0" hidden="1" customWidth="1"/>
    <col min="8449" max="8449" width="0.88671875" customWidth="1"/>
    <col min="8450" max="8450" width="6.6640625" customWidth="1"/>
    <col min="8451" max="8451" width="1.6640625" customWidth="1"/>
    <col min="8452" max="8453" width="6.6640625" customWidth="1"/>
    <col min="8454" max="8454" width="1.6640625" customWidth="1"/>
    <col min="8455" max="8456" width="6.6640625" customWidth="1"/>
    <col min="8457" max="8457" width="1.6640625" customWidth="1"/>
    <col min="8458" max="8459" width="6.6640625" customWidth="1"/>
    <col min="8460" max="8460" width="1.6640625" customWidth="1"/>
    <col min="8461" max="8462" width="6.6640625" customWidth="1"/>
    <col min="8463" max="8463" width="1.6640625" customWidth="1"/>
    <col min="8464" max="8464" width="6.6640625" customWidth="1"/>
    <col min="8465" max="8465" width="4.6640625" customWidth="1"/>
    <col min="8466" max="8466" width="1.6640625" customWidth="1"/>
    <col min="8467" max="8467" width="4.6640625" customWidth="1"/>
    <col min="8468" max="8469" width="6.6640625" customWidth="1"/>
    <col min="8470" max="8482" width="0" hidden="1" customWidth="1"/>
    <col min="8705" max="8705" width="0.88671875" customWidth="1"/>
    <col min="8706" max="8706" width="6.6640625" customWidth="1"/>
    <col min="8707" max="8707" width="1.6640625" customWidth="1"/>
    <col min="8708" max="8709" width="6.6640625" customWidth="1"/>
    <col min="8710" max="8710" width="1.6640625" customWidth="1"/>
    <col min="8711" max="8712" width="6.6640625" customWidth="1"/>
    <col min="8713" max="8713" width="1.6640625" customWidth="1"/>
    <col min="8714" max="8715" width="6.6640625" customWidth="1"/>
    <col min="8716" max="8716" width="1.6640625" customWidth="1"/>
    <col min="8717" max="8718" width="6.6640625" customWidth="1"/>
    <col min="8719" max="8719" width="1.6640625" customWidth="1"/>
    <col min="8720" max="8720" width="6.6640625" customWidth="1"/>
    <col min="8721" max="8721" width="4.6640625" customWidth="1"/>
    <col min="8722" max="8722" width="1.6640625" customWidth="1"/>
    <col min="8723" max="8723" width="4.6640625" customWidth="1"/>
    <col min="8724" max="8725" width="6.6640625" customWidth="1"/>
    <col min="8726" max="8738" width="0" hidden="1" customWidth="1"/>
    <col min="8961" max="8961" width="0.88671875" customWidth="1"/>
    <col min="8962" max="8962" width="6.6640625" customWidth="1"/>
    <col min="8963" max="8963" width="1.6640625" customWidth="1"/>
    <col min="8964" max="8965" width="6.6640625" customWidth="1"/>
    <col min="8966" max="8966" width="1.6640625" customWidth="1"/>
    <col min="8967" max="8968" width="6.6640625" customWidth="1"/>
    <col min="8969" max="8969" width="1.6640625" customWidth="1"/>
    <col min="8970" max="8971" width="6.6640625" customWidth="1"/>
    <col min="8972" max="8972" width="1.6640625" customWidth="1"/>
    <col min="8973" max="8974" width="6.6640625" customWidth="1"/>
    <col min="8975" max="8975" width="1.6640625" customWidth="1"/>
    <col min="8976" max="8976" width="6.6640625" customWidth="1"/>
    <col min="8977" max="8977" width="4.6640625" customWidth="1"/>
    <col min="8978" max="8978" width="1.6640625" customWidth="1"/>
    <col min="8979" max="8979" width="4.6640625" customWidth="1"/>
    <col min="8980" max="8981" width="6.6640625" customWidth="1"/>
    <col min="8982" max="8994" width="0" hidden="1" customWidth="1"/>
    <col min="9217" max="9217" width="0.88671875" customWidth="1"/>
    <col min="9218" max="9218" width="6.6640625" customWidth="1"/>
    <col min="9219" max="9219" width="1.6640625" customWidth="1"/>
    <col min="9220" max="9221" width="6.6640625" customWidth="1"/>
    <col min="9222" max="9222" width="1.6640625" customWidth="1"/>
    <col min="9223" max="9224" width="6.6640625" customWidth="1"/>
    <col min="9225" max="9225" width="1.6640625" customWidth="1"/>
    <col min="9226" max="9227" width="6.6640625" customWidth="1"/>
    <col min="9228" max="9228" width="1.6640625" customWidth="1"/>
    <col min="9229" max="9230" width="6.6640625" customWidth="1"/>
    <col min="9231" max="9231" width="1.6640625" customWidth="1"/>
    <col min="9232" max="9232" width="6.6640625" customWidth="1"/>
    <col min="9233" max="9233" width="4.6640625" customWidth="1"/>
    <col min="9234" max="9234" width="1.6640625" customWidth="1"/>
    <col min="9235" max="9235" width="4.6640625" customWidth="1"/>
    <col min="9236" max="9237" width="6.6640625" customWidth="1"/>
    <col min="9238" max="9250" width="0" hidden="1" customWidth="1"/>
    <col min="9473" max="9473" width="0.88671875" customWidth="1"/>
    <col min="9474" max="9474" width="6.6640625" customWidth="1"/>
    <col min="9475" max="9475" width="1.6640625" customWidth="1"/>
    <col min="9476" max="9477" width="6.6640625" customWidth="1"/>
    <col min="9478" max="9478" width="1.6640625" customWidth="1"/>
    <col min="9479" max="9480" width="6.6640625" customWidth="1"/>
    <col min="9481" max="9481" width="1.6640625" customWidth="1"/>
    <col min="9482" max="9483" width="6.6640625" customWidth="1"/>
    <col min="9484" max="9484" width="1.6640625" customWidth="1"/>
    <col min="9485" max="9486" width="6.6640625" customWidth="1"/>
    <col min="9487" max="9487" width="1.6640625" customWidth="1"/>
    <col min="9488" max="9488" width="6.6640625" customWidth="1"/>
    <col min="9489" max="9489" width="4.6640625" customWidth="1"/>
    <col min="9490" max="9490" width="1.6640625" customWidth="1"/>
    <col min="9491" max="9491" width="4.6640625" customWidth="1"/>
    <col min="9492" max="9493" width="6.6640625" customWidth="1"/>
    <col min="9494" max="9506" width="0" hidden="1" customWidth="1"/>
    <col min="9729" max="9729" width="0.88671875" customWidth="1"/>
    <col min="9730" max="9730" width="6.6640625" customWidth="1"/>
    <col min="9731" max="9731" width="1.6640625" customWidth="1"/>
    <col min="9732" max="9733" width="6.6640625" customWidth="1"/>
    <col min="9734" max="9734" width="1.6640625" customWidth="1"/>
    <col min="9735" max="9736" width="6.6640625" customWidth="1"/>
    <col min="9737" max="9737" width="1.6640625" customWidth="1"/>
    <col min="9738" max="9739" width="6.6640625" customWidth="1"/>
    <col min="9740" max="9740" width="1.6640625" customWidth="1"/>
    <col min="9741" max="9742" width="6.6640625" customWidth="1"/>
    <col min="9743" max="9743" width="1.6640625" customWidth="1"/>
    <col min="9744" max="9744" width="6.6640625" customWidth="1"/>
    <col min="9745" max="9745" width="4.6640625" customWidth="1"/>
    <col min="9746" max="9746" width="1.6640625" customWidth="1"/>
    <col min="9747" max="9747" width="4.6640625" customWidth="1"/>
    <col min="9748" max="9749" width="6.6640625" customWidth="1"/>
    <col min="9750" max="9762" width="0" hidden="1" customWidth="1"/>
    <col min="9985" max="9985" width="0.88671875" customWidth="1"/>
    <col min="9986" max="9986" width="6.6640625" customWidth="1"/>
    <col min="9987" max="9987" width="1.6640625" customWidth="1"/>
    <col min="9988" max="9989" width="6.6640625" customWidth="1"/>
    <col min="9990" max="9990" width="1.6640625" customWidth="1"/>
    <col min="9991" max="9992" width="6.6640625" customWidth="1"/>
    <col min="9993" max="9993" width="1.6640625" customWidth="1"/>
    <col min="9994" max="9995" width="6.6640625" customWidth="1"/>
    <col min="9996" max="9996" width="1.6640625" customWidth="1"/>
    <col min="9997" max="9998" width="6.6640625" customWidth="1"/>
    <col min="9999" max="9999" width="1.6640625" customWidth="1"/>
    <col min="10000" max="10000" width="6.6640625" customWidth="1"/>
    <col min="10001" max="10001" width="4.6640625" customWidth="1"/>
    <col min="10002" max="10002" width="1.6640625" customWidth="1"/>
    <col min="10003" max="10003" width="4.6640625" customWidth="1"/>
    <col min="10004" max="10005" width="6.6640625" customWidth="1"/>
    <col min="10006" max="10018" width="0" hidden="1" customWidth="1"/>
    <col min="10241" max="10241" width="0.88671875" customWidth="1"/>
    <col min="10242" max="10242" width="6.6640625" customWidth="1"/>
    <col min="10243" max="10243" width="1.6640625" customWidth="1"/>
    <col min="10244" max="10245" width="6.6640625" customWidth="1"/>
    <col min="10246" max="10246" width="1.6640625" customWidth="1"/>
    <col min="10247" max="10248" width="6.6640625" customWidth="1"/>
    <col min="10249" max="10249" width="1.6640625" customWidth="1"/>
    <col min="10250" max="10251" width="6.6640625" customWidth="1"/>
    <col min="10252" max="10252" width="1.6640625" customWidth="1"/>
    <col min="10253" max="10254" width="6.6640625" customWidth="1"/>
    <col min="10255" max="10255" width="1.6640625" customWidth="1"/>
    <col min="10256" max="10256" width="6.6640625" customWidth="1"/>
    <col min="10257" max="10257" width="4.6640625" customWidth="1"/>
    <col min="10258" max="10258" width="1.6640625" customWidth="1"/>
    <col min="10259" max="10259" width="4.6640625" customWidth="1"/>
    <col min="10260" max="10261" width="6.6640625" customWidth="1"/>
    <col min="10262" max="10274" width="0" hidden="1" customWidth="1"/>
    <col min="10497" max="10497" width="0.88671875" customWidth="1"/>
    <col min="10498" max="10498" width="6.6640625" customWidth="1"/>
    <col min="10499" max="10499" width="1.6640625" customWidth="1"/>
    <col min="10500" max="10501" width="6.6640625" customWidth="1"/>
    <col min="10502" max="10502" width="1.6640625" customWidth="1"/>
    <col min="10503" max="10504" width="6.6640625" customWidth="1"/>
    <col min="10505" max="10505" width="1.6640625" customWidth="1"/>
    <col min="10506" max="10507" width="6.6640625" customWidth="1"/>
    <col min="10508" max="10508" width="1.6640625" customWidth="1"/>
    <col min="10509" max="10510" width="6.6640625" customWidth="1"/>
    <col min="10511" max="10511" width="1.6640625" customWidth="1"/>
    <col min="10512" max="10512" width="6.6640625" customWidth="1"/>
    <col min="10513" max="10513" width="4.6640625" customWidth="1"/>
    <col min="10514" max="10514" width="1.6640625" customWidth="1"/>
    <col min="10515" max="10515" width="4.6640625" customWidth="1"/>
    <col min="10516" max="10517" width="6.6640625" customWidth="1"/>
    <col min="10518" max="10530" width="0" hidden="1" customWidth="1"/>
    <col min="10753" max="10753" width="0.88671875" customWidth="1"/>
    <col min="10754" max="10754" width="6.6640625" customWidth="1"/>
    <col min="10755" max="10755" width="1.6640625" customWidth="1"/>
    <col min="10756" max="10757" width="6.6640625" customWidth="1"/>
    <col min="10758" max="10758" width="1.6640625" customWidth="1"/>
    <col min="10759" max="10760" width="6.6640625" customWidth="1"/>
    <col min="10761" max="10761" width="1.6640625" customWidth="1"/>
    <col min="10762" max="10763" width="6.6640625" customWidth="1"/>
    <col min="10764" max="10764" width="1.6640625" customWidth="1"/>
    <col min="10765" max="10766" width="6.6640625" customWidth="1"/>
    <col min="10767" max="10767" width="1.6640625" customWidth="1"/>
    <col min="10768" max="10768" width="6.6640625" customWidth="1"/>
    <col min="10769" max="10769" width="4.6640625" customWidth="1"/>
    <col min="10770" max="10770" width="1.6640625" customWidth="1"/>
    <col min="10771" max="10771" width="4.6640625" customWidth="1"/>
    <col min="10772" max="10773" width="6.6640625" customWidth="1"/>
    <col min="10774" max="10786" width="0" hidden="1" customWidth="1"/>
    <col min="11009" max="11009" width="0.88671875" customWidth="1"/>
    <col min="11010" max="11010" width="6.6640625" customWidth="1"/>
    <col min="11011" max="11011" width="1.6640625" customWidth="1"/>
    <col min="11012" max="11013" width="6.6640625" customWidth="1"/>
    <col min="11014" max="11014" width="1.6640625" customWidth="1"/>
    <col min="11015" max="11016" width="6.6640625" customWidth="1"/>
    <col min="11017" max="11017" width="1.6640625" customWidth="1"/>
    <col min="11018" max="11019" width="6.6640625" customWidth="1"/>
    <col min="11020" max="11020" width="1.6640625" customWidth="1"/>
    <col min="11021" max="11022" width="6.6640625" customWidth="1"/>
    <col min="11023" max="11023" width="1.6640625" customWidth="1"/>
    <col min="11024" max="11024" width="6.6640625" customWidth="1"/>
    <col min="11025" max="11025" width="4.6640625" customWidth="1"/>
    <col min="11026" max="11026" width="1.6640625" customWidth="1"/>
    <col min="11027" max="11027" width="4.6640625" customWidth="1"/>
    <col min="11028" max="11029" width="6.6640625" customWidth="1"/>
    <col min="11030" max="11042" width="0" hidden="1" customWidth="1"/>
    <col min="11265" max="11265" width="0.88671875" customWidth="1"/>
    <col min="11266" max="11266" width="6.6640625" customWidth="1"/>
    <col min="11267" max="11267" width="1.6640625" customWidth="1"/>
    <col min="11268" max="11269" width="6.6640625" customWidth="1"/>
    <col min="11270" max="11270" width="1.6640625" customWidth="1"/>
    <col min="11271" max="11272" width="6.6640625" customWidth="1"/>
    <col min="11273" max="11273" width="1.6640625" customWidth="1"/>
    <col min="11274" max="11275" width="6.6640625" customWidth="1"/>
    <col min="11276" max="11276" width="1.6640625" customWidth="1"/>
    <col min="11277" max="11278" width="6.6640625" customWidth="1"/>
    <col min="11279" max="11279" width="1.6640625" customWidth="1"/>
    <col min="11280" max="11280" width="6.6640625" customWidth="1"/>
    <col min="11281" max="11281" width="4.6640625" customWidth="1"/>
    <col min="11282" max="11282" width="1.6640625" customWidth="1"/>
    <col min="11283" max="11283" width="4.6640625" customWidth="1"/>
    <col min="11284" max="11285" width="6.6640625" customWidth="1"/>
    <col min="11286" max="11298" width="0" hidden="1" customWidth="1"/>
    <col min="11521" max="11521" width="0.88671875" customWidth="1"/>
    <col min="11522" max="11522" width="6.6640625" customWidth="1"/>
    <col min="11523" max="11523" width="1.6640625" customWidth="1"/>
    <col min="11524" max="11525" width="6.6640625" customWidth="1"/>
    <col min="11526" max="11526" width="1.6640625" customWidth="1"/>
    <col min="11527" max="11528" width="6.6640625" customWidth="1"/>
    <col min="11529" max="11529" width="1.6640625" customWidth="1"/>
    <col min="11530" max="11531" width="6.6640625" customWidth="1"/>
    <col min="11532" max="11532" width="1.6640625" customWidth="1"/>
    <col min="11533" max="11534" width="6.6640625" customWidth="1"/>
    <col min="11535" max="11535" width="1.6640625" customWidth="1"/>
    <col min="11536" max="11536" width="6.6640625" customWidth="1"/>
    <col min="11537" max="11537" width="4.6640625" customWidth="1"/>
    <col min="11538" max="11538" width="1.6640625" customWidth="1"/>
    <col min="11539" max="11539" width="4.6640625" customWidth="1"/>
    <col min="11540" max="11541" width="6.6640625" customWidth="1"/>
    <col min="11542" max="11554" width="0" hidden="1" customWidth="1"/>
    <col min="11777" max="11777" width="0.88671875" customWidth="1"/>
    <col min="11778" max="11778" width="6.6640625" customWidth="1"/>
    <col min="11779" max="11779" width="1.6640625" customWidth="1"/>
    <col min="11780" max="11781" width="6.6640625" customWidth="1"/>
    <col min="11782" max="11782" width="1.6640625" customWidth="1"/>
    <col min="11783" max="11784" width="6.6640625" customWidth="1"/>
    <col min="11785" max="11785" width="1.6640625" customWidth="1"/>
    <col min="11786" max="11787" width="6.6640625" customWidth="1"/>
    <col min="11788" max="11788" width="1.6640625" customWidth="1"/>
    <col min="11789" max="11790" width="6.6640625" customWidth="1"/>
    <col min="11791" max="11791" width="1.6640625" customWidth="1"/>
    <col min="11792" max="11792" width="6.6640625" customWidth="1"/>
    <col min="11793" max="11793" width="4.6640625" customWidth="1"/>
    <col min="11794" max="11794" width="1.6640625" customWidth="1"/>
    <col min="11795" max="11795" width="4.6640625" customWidth="1"/>
    <col min="11796" max="11797" width="6.6640625" customWidth="1"/>
    <col min="11798" max="11810" width="0" hidden="1" customWidth="1"/>
    <col min="12033" max="12033" width="0.88671875" customWidth="1"/>
    <col min="12034" max="12034" width="6.6640625" customWidth="1"/>
    <col min="12035" max="12035" width="1.6640625" customWidth="1"/>
    <col min="12036" max="12037" width="6.6640625" customWidth="1"/>
    <col min="12038" max="12038" width="1.6640625" customWidth="1"/>
    <col min="12039" max="12040" width="6.6640625" customWidth="1"/>
    <col min="12041" max="12041" width="1.6640625" customWidth="1"/>
    <col min="12042" max="12043" width="6.6640625" customWidth="1"/>
    <col min="12044" max="12044" width="1.6640625" customWidth="1"/>
    <col min="12045" max="12046" width="6.6640625" customWidth="1"/>
    <col min="12047" max="12047" width="1.6640625" customWidth="1"/>
    <col min="12048" max="12048" width="6.6640625" customWidth="1"/>
    <col min="12049" max="12049" width="4.6640625" customWidth="1"/>
    <col min="12050" max="12050" width="1.6640625" customWidth="1"/>
    <col min="12051" max="12051" width="4.6640625" customWidth="1"/>
    <col min="12052" max="12053" width="6.6640625" customWidth="1"/>
    <col min="12054" max="12066" width="0" hidden="1" customWidth="1"/>
    <col min="12289" max="12289" width="0.88671875" customWidth="1"/>
    <col min="12290" max="12290" width="6.6640625" customWidth="1"/>
    <col min="12291" max="12291" width="1.6640625" customWidth="1"/>
    <col min="12292" max="12293" width="6.6640625" customWidth="1"/>
    <col min="12294" max="12294" width="1.6640625" customWidth="1"/>
    <col min="12295" max="12296" width="6.6640625" customWidth="1"/>
    <col min="12297" max="12297" width="1.6640625" customWidth="1"/>
    <col min="12298" max="12299" width="6.6640625" customWidth="1"/>
    <col min="12300" max="12300" width="1.6640625" customWidth="1"/>
    <col min="12301" max="12302" width="6.6640625" customWidth="1"/>
    <col min="12303" max="12303" width="1.6640625" customWidth="1"/>
    <col min="12304" max="12304" width="6.6640625" customWidth="1"/>
    <col min="12305" max="12305" width="4.6640625" customWidth="1"/>
    <col min="12306" max="12306" width="1.6640625" customWidth="1"/>
    <col min="12307" max="12307" width="4.6640625" customWidth="1"/>
    <col min="12308" max="12309" width="6.6640625" customWidth="1"/>
    <col min="12310" max="12322" width="0" hidden="1" customWidth="1"/>
    <col min="12545" max="12545" width="0.88671875" customWidth="1"/>
    <col min="12546" max="12546" width="6.6640625" customWidth="1"/>
    <col min="12547" max="12547" width="1.6640625" customWidth="1"/>
    <col min="12548" max="12549" width="6.6640625" customWidth="1"/>
    <col min="12550" max="12550" width="1.6640625" customWidth="1"/>
    <col min="12551" max="12552" width="6.6640625" customWidth="1"/>
    <col min="12553" max="12553" width="1.6640625" customWidth="1"/>
    <col min="12554" max="12555" width="6.6640625" customWidth="1"/>
    <col min="12556" max="12556" width="1.6640625" customWidth="1"/>
    <col min="12557" max="12558" width="6.6640625" customWidth="1"/>
    <col min="12559" max="12559" width="1.6640625" customWidth="1"/>
    <col min="12560" max="12560" width="6.6640625" customWidth="1"/>
    <col min="12561" max="12561" width="4.6640625" customWidth="1"/>
    <col min="12562" max="12562" width="1.6640625" customWidth="1"/>
    <col min="12563" max="12563" width="4.6640625" customWidth="1"/>
    <col min="12564" max="12565" width="6.6640625" customWidth="1"/>
    <col min="12566" max="12578" width="0" hidden="1" customWidth="1"/>
    <col min="12801" max="12801" width="0.88671875" customWidth="1"/>
    <col min="12802" max="12802" width="6.6640625" customWidth="1"/>
    <col min="12803" max="12803" width="1.6640625" customWidth="1"/>
    <col min="12804" max="12805" width="6.6640625" customWidth="1"/>
    <col min="12806" max="12806" width="1.6640625" customWidth="1"/>
    <col min="12807" max="12808" width="6.6640625" customWidth="1"/>
    <col min="12809" max="12809" width="1.6640625" customWidth="1"/>
    <col min="12810" max="12811" width="6.6640625" customWidth="1"/>
    <col min="12812" max="12812" width="1.6640625" customWidth="1"/>
    <col min="12813" max="12814" width="6.6640625" customWidth="1"/>
    <col min="12815" max="12815" width="1.6640625" customWidth="1"/>
    <col min="12816" max="12816" width="6.6640625" customWidth="1"/>
    <col min="12817" max="12817" width="4.6640625" customWidth="1"/>
    <col min="12818" max="12818" width="1.6640625" customWidth="1"/>
    <col min="12819" max="12819" width="4.6640625" customWidth="1"/>
    <col min="12820" max="12821" width="6.6640625" customWidth="1"/>
    <col min="12822" max="12834" width="0" hidden="1" customWidth="1"/>
    <col min="13057" max="13057" width="0.88671875" customWidth="1"/>
    <col min="13058" max="13058" width="6.6640625" customWidth="1"/>
    <col min="13059" max="13059" width="1.6640625" customWidth="1"/>
    <col min="13060" max="13061" width="6.6640625" customWidth="1"/>
    <col min="13062" max="13062" width="1.6640625" customWidth="1"/>
    <col min="13063" max="13064" width="6.6640625" customWidth="1"/>
    <col min="13065" max="13065" width="1.6640625" customWidth="1"/>
    <col min="13066" max="13067" width="6.6640625" customWidth="1"/>
    <col min="13068" max="13068" width="1.6640625" customWidth="1"/>
    <col min="13069" max="13070" width="6.6640625" customWidth="1"/>
    <col min="13071" max="13071" width="1.6640625" customWidth="1"/>
    <col min="13072" max="13072" width="6.6640625" customWidth="1"/>
    <col min="13073" max="13073" width="4.6640625" customWidth="1"/>
    <col min="13074" max="13074" width="1.6640625" customWidth="1"/>
    <col min="13075" max="13075" width="4.6640625" customWidth="1"/>
    <col min="13076" max="13077" width="6.6640625" customWidth="1"/>
    <col min="13078" max="13090" width="0" hidden="1" customWidth="1"/>
    <col min="13313" max="13313" width="0.88671875" customWidth="1"/>
    <col min="13314" max="13314" width="6.6640625" customWidth="1"/>
    <col min="13315" max="13315" width="1.6640625" customWidth="1"/>
    <col min="13316" max="13317" width="6.6640625" customWidth="1"/>
    <col min="13318" max="13318" width="1.6640625" customWidth="1"/>
    <col min="13319" max="13320" width="6.6640625" customWidth="1"/>
    <col min="13321" max="13321" width="1.6640625" customWidth="1"/>
    <col min="13322" max="13323" width="6.6640625" customWidth="1"/>
    <col min="13324" max="13324" width="1.6640625" customWidth="1"/>
    <col min="13325" max="13326" width="6.6640625" customWidth="1"/>
    <col min="13327" max="13327" width="1.6640625" customWidth="1"/>
    <col min="13328" max="13328" width="6.6640625" customWidth="1"/>
    <col min="13329" max="13329" width="4.6640625" customWidth="1"/>
    <col min="13330" max="13330" width="1.6640625" customWidth="1"/>
    <col min="13331" max="13331" width="4.6640625" customWidth="1"/>
    <col min="13332" max="13333" width="6.6640625" customWidth="1"/>
    <col min="13334" max="13346" width="0" hidden="1" customWidth="1"/>
    <col min="13569" max="13569" width="0.88671875" customWidth="1"/>
    <col min="13570" max="13570" width="6.6640625" customWidth="1"/>
    <col min="13571" max="13571" width="1.6640625" customWidth="1"/>
    <col min="13572" max="13573" width="6.6640625" customWidth="1"/>
    <col min="13574" max="13574" width="1.6640625" customWidth="1"/>
    <col min="13575" max="13576" width="6.6640625" customWidth="1"/>
    <col min="13577" max="13577" width="1.6640625" customWidth="1"/>
    <col min="13578" max="13579" width="6.6640625" customWidth="1"/>
    <col min="13580" max="13580" width="1.6640625" customWidth="1"/>
    <col min="13581" max="13582" width="6.6640625" customWidth="1"/>
    <col min="13583" max="13583" width="1.6640625" customWidth="1"/>
    <col min="13584" max="13584" width="6.6640625" customWidth="1"/>
    <col min="13585" max="13585" width="4.6640625" customWidth="1"/>
    <col min="13586" max="13586" width="1.6640625" customWidth="1"/>
    <col min="13587" max="13587" width="4.6640625" customWidth="1"/>
    <col min="13588" max="13589" width="6.6640625" customWidth="1"/>
    <col min="13590" max="13602" width="0" hidden="1" customWidth="1"/>
    <col min="13825" max="13825" width="0.88671875" customWidth="1"/>
    <col min="13826" max="13826" width="6.6640625" customWidth="1"/>
    <col min="13827" max="13827" width="1.6640625" customWidth="1"/>
    <col min="13828" max="13829" width="6.6640625" customWidth="1"/>
    <col min="13830" max="13830" width="1.6640625" customWidth="1"/>
    <col min="13831" max="13832" width="6.6640625" customWidth="1"/>
    <col min="13833" max="13833" width="1.6640625" customWidth="1"/>
    <col min="13834" max="13835" width="6.6640625" customWidth="1"/>
    <col min="13836" max="13836" width="1.6640625" customWidth="1"/>
    <col min="13837" max="13838" width="6.6640625" customWidth="1"/>
    <col min="13839" max="13839" width="1.6640625" customWidth="1"/>
    <col min="13840" max="13840" width="6.6640625" customWidth="1"/>
    <col min="13841" max="13841" width="4.6640625" customWidth="1"/>
    <col min="13842" max="13842" width="1.6640625" customWidth="1"/>
    <col min="13843" max="13843" width="4.6640625" customWidth="1"/>
    <col min="13844" max="13845" width="6.6640625" customWidth="1"/>
    <col min="13846" max="13858" width="0" hidden="1" customWidth="1"/>
    <col min="14081" max="14081" width="0.88671875" customWidth="1"/>
    <col min="14082" max="14082" width="6.6640625" customWidth="1"/>
    <col min="14083" max="14083" width="1.6640625" customWidth="1"/>
    <col min="14084" max="14085" width="6.6640625" customWidth="1"/>
    <col min="14086" max="14086" width="1.6640625" customWidth="1"/>
    <col min="14087" max="14088" width="6.6640625" customWidth="1"/>
    <col min="14089" max="14089" width="1.6640625" customWidth="1"/>
    <col min="14090" max="14091" width="6.6640625" customWidth="1"/>
    <col min="14092" max="14092" width="1.6640625" customWidth="1"/>
    <col min="14093" max="14094" width="6.6640625" customWidth="1"/>
    <col min="14095" max="14095" width="1.6640625" customWidth="1"/>
    <col min="14096" max="14096" width="6.6640625" customWidth="1"/>
    <col min="14097" max="14097" width="4.6640625" customWidth="1"/>
    <col min="14098" max="14098" width="1.6640625" customWidth="1"/>
    <col min="14099" max="14099" width="4.6640625" customWidth="1"/>
    <col min="14100" max="14101" width="6.6640625" customWidth="1"/>
    <col min="14102" max="14114" width="0" hidden="1" customWidth="1"/>
    <col min="14337" max="14337" width="0.88671875" customWidth="1"/>
    <col min="14338" max="14338" width="6.6640625" customWidth="1"/>
    <col min="14339" max="14339" width="1.6640625" customWidth="1"/>
    <col min="14340" max="14341" width="6.6640625" customWidth="1"/>
    <col min="14342" max="14342" width="1.6640625" customWidth="1"/>
    <col min="14343" max="14344" width="6.6640625" customWidth="1"/>
    <col min="14345" max="14345" width="1.6640625" customWidth="1"/>
    <col min="14346" max="14347" width="6.6640625" customWidth="1"/>
    <col min="14348" max="14348" width="1.6640625" customWidth="1"/>
    <col min="14349" max="14350" width="6.6640625" customWidth="1"/>
    <col min="14351" max="14351" width="1.6640625" customWidth="1"/>
    <col min="14352" max="14352" width="6.6640625" customWidth="1"/>
    <col min="14353" max="14353" width="4.6640625" customWidth="1"/>
    <col min="14354" max="14354" width="1.6640625" customWidth="1"/>
    <col min="14355" max="14355" width="4.6640625" customWidth="1"/>
    <col min="14356" max="14357" width="6.6640625" customWidth="1"/>
    <col min="14358" max="14370" width="0" hidden="1" customWidth="1"/>
    <col min="14593" max="14593" width="0.88671875" customWidth="1"/>
    <col min="14594" max="14594" width="6.6640625" customWidth="1"/>
    <col min="14595" max="14595" width="1.6640625" customWidth="1"/>
    <col min="14596" max="14597" width="6.6640625" customWidth="1"/>
    <col min="14598" max="14598" width="1.6640625" customWidth="1"/>
    <col min="14599" max="14600" width="6.6640625" customWidth="1"/>
    <col min="14601" max="14601" width="1.6640625" customWidth="1"/>
    <col min="14602" max="14603" width="6.6640625" customWidth="1"/>
    <col min="14604" max="14604" width="1.6640625" customWidth="1"/>
    <col min="14605" max="14606" width="6.6640625" customWidth="1"/>
    <col min="14607" max="14607" width="1.6640625" customWidth="1"/>
    <col min="14608" max="14608" width="6.6640625" customWidth="1"/>
    <col min="14609" max="14609" width="4.6640625" customWidth="1"/>
    <col min="14610" max="14610" width="1.6640625" customWidth="1"/>
    <col min="14611" max="14611" width="4.6640625" customWidth="1"/>
    <col min="14612" max="14613" width="6.6640625" customWidth="1"/>
    <col min="14614" max="14626" width="0" hidden="1" customWidth="1"/>
    <col min="14849" max="14849" width="0.88671875" customWidth="1"/>
    <col min="14850" max="14850" width="6.6640625" customWidth="1"/>
    <col min="14851" max="14851" width="1.6640625" customWidth="1"/>
    <col min="14852" max="14853" width="6.6640625" customWidth="1"/>
    <col min="14854" max="14854" width="1.6640625" customWidth="1"/>
    <col min="14855" max="14856" width="6.6640625" customWidth="1"/>
    <col min="14857" max="14857" width="1.6640625" customWidth="1"/>
    <col min="14858" max="14859" width="6.6640625" customWidth="1"/>
    <col min="14860" max="14860" width="1.6640625" customWidth="1"/>
    <col min="14861" max="14862" width="6.6640625" customWidth="1"/>
    <col min="14863" max="14863" width="1.6640625" customWidth="1"/>
    <col min="14864" max="14864" width="6.6640625" customWidth="1"/>
    <col min="14865" max="14865" width="4.6640625" customWidth="1"/>
    <col min="14866" max="14866" width="1.6640625" customWidth="1"/>
    <col min="14867" max="14867" width="4.6640625" customWidth="1"/>
    <col min="14868" max="14869" width="6.6640625" customWidth="1"/>
    <col min="14870" max="14882" width="0" hidden="1" customWidth="1"/>
    <col min="15105" max="15105" width="0.88671875" customWidth="1"/>
    <col min="15106" max="15106" width="6.6640625" customWidth="1"/>
    <col min="15107" max="15107" width="1.6640625" customWidth="1"/>
    <col min="15108" max="15109" width="6.6640625" customWidth="1"/>
    <col min="15110" max="15110" width="1.6640625" customWidth="1"/>
    <col min="15111" max="15112" width="6.6640625" customWidth="1"/>
    <col min="15113" max="15113" width="1.6640625" customWidth="1"/>
    <col min="15114" max="15115" width="6.6640625" customWidth="1"/>
    <col min="15116" max="15116" width="1.6640625" customWidth="1"/>
    <col min="15117" max="15118" width="6.6640625" customWidth="1"/>
    <col min="15119" max="15119" width="1.6640625" customWidth="1"/>
    <col min="15120" max="15120" width="6.6640625" customWidth="1"/>
    <col min="15121" max="15121" width="4.6640625" customWidth="1"/>
    <col min="15122" max="15122" width="1.6640625" customWidth="1"/>
    <col min="15123" max="15123" width="4.6640625" customWidth="1"/>
    <col min="15124" max="15125" width="6.6640625" customWidth="1"/>
    <col min="15126" max="15138" width="0" hidden="1" customWidth="1"/>
    <col min="15361" max="15361" width="0.88671875" customWidth="1"/>
    <col min="15362" max="15362" width="6.6640625" customWidth="1"/>
    <col min="15363" max="15363" width="1.6640625" customWidth="1"/>
    <col min="15364" max="15365" width="6.6640625" customWidth="1"/>
    <col min="15366" max="15366" width="1.6640625" customWidth="1"/>
    <col min="15367" max="15368" width="6.6640625" customWidth="1"/>
    <col min="15369" max="15369" width="1.6640625" customWidth="1"/>
    <col min="15370" max="15371" width="6.6640625" customWidth="1"/>
    <col min="15372" max="15372" width="1.6640625" customWidth="1"/>
    <col min="15373" max="15374" width="6.6640625" customWidth="1"/>
    <col min="15375" max="15375" width="1.6640625" customWidth="1"/>
    <col min="15376" max="15376" width="6.6640625" customWidth="1"/>
    <col min="15377" max="15377" width="4.6640625" customWidth="1"/>
    <col min="15378" max="15378" width="1.6640625" customWidth="1"/>
    <col min="15379" max="15379" width="4.6640625" customWidth="1"/>
    <col min="15380" max="15381" width="6.6640625" customWidth="1"/>
    <col min="15382" max="15394" width="0" hidden="1" customWidth="1"/>
    <col min="15617" max="15617" width="0.88671875" customWidth="1"/>
    <col min="15618" max="15618" width="6.6640625" customWidth="1"/>
    <col min="15619" max="15619" width="1.6640625" customWidth="1"/>
    <col min="15620" max="15621" width="6.6640625" customWidth="1"/>
    <col min="15622" max="15622" width="1.6640625" customWidth="1"/>
    <col min="15623" max="15624" width="6.6640625" customWidth="1"/>
    <col min="15625" max="15625" width="1.6640625" customWidth="1"/>
    <col min="15626" max="15627" width="6.6640625" customWidth="1"/>
    <col min="15628" max="15628" width="1.6640625" customWidth="1"/>
    <col min="15629" max="15630" width="6.6640625" customWidth="1"/>
    <col min="15631" max="15631" width="1.6640625" customWidth="1"/>
    <col min="15632" max="15632" width="6.6640625" customWidth="1"/>
    <col min="15633" max="15633" width="4.6640625" customWidth="1"/>
    <col min="15634" max="15634" width="1.6640625" customWidth="1"/>
    <col min="15635" max="15635" width="4.6640625" customWidth="1"/>
    <col min="15636" max="15637" width="6.6640625" customWidth="1"/>
    <col min="15638" max="15650" width="0" hidden="1" customWidth="1"/>
    <col min="15873" max="15873" width="0.88671875" customWidth="1"/>
    <col min="15874" max="15874" width="6.6640625" customWidth="1"/>
    <col min="15875" max="15875" width="1.6640625" customWidth="1"/>
    <col min="15876" max="15877" width="6.6640625" customWidth="1"/>
    <col min="15878" max="15878" width="1.6640625" customWidth="1"/>
    <col min="15879" max="15880" width="6.6640625" customWidth="1"/>
    <col min="15881" max="15881" width="1.6640625" customWidth="1"/>
    <col min="15882" max="15883" width="6.6640625" customWidth="1"/>
    <col min="15884" max="15884" width="1.6640625" customWidth="1"/>
    <col min="15885" max="15886" width="6.6640625" customWidth="1"/>
    <col min="15887" max="15887" width="1.6640625" customWidth="1"/>
    <col min="15888" max="15888" width="6.6640625" customWidth="1"/>
    <col min="15889" max="15889" width="4.6640625" customWidth="1"/>
    <col min="15890" max="15890" width="1.6640625" customWidth="1"/>
    <col min="15891" max="15891" width="4.6640625" customWidth="1"/>
    <col min="15892" max="15893" width="6.6640625" customWidth="1"/>
    <col min="15894" max="15906" width="0" hidden="1" customWidth="1"/>
    <col min="16129" max="16129" width="0.88671875" customWidth="1"/>
    <col min="16130" max="16130" width="6.6640625" customWidth="1"/>
    <col min="16131" max="16131" width="1.6640625" customWidth="1"/>
    <col min="16132" max="16133" width="6.6640625" customWidth="1"/>
    <col min="16134" max="16134" width="1.6640625" customWidth="1"/>
    <col min="16135" max="16136" width="6.6640625" customWidth="1"/>
    <col min="16137" max="16137" width="1.6640625" customWidth="1"/>
    <col min="16138" max="16139" width="6.6640625" customWidth="1"/>
    <col min="16140" max="16140" width="1.6640625" customWidth="1"/>
    <col min="16141" max="16142" width="6.6640625" customWidth="1"/>
    <col min="16143" max="16143" width="1.6640625" customWidth="1"/>
    <col min="16144" max="16144" width="6.6640625" customWidth="1"/>
    <col min="16145" max="16145" width="4.6640625" customWidth="1"/>
    <col min="16146" max="16146" width="1.6640625" customWidth="1"/>
    <col min="16147" max="16147" width="4.6640625" customWidth="1"/>
    <col min="16148" max="16149" width="6.6640625" customWidth="1"/>
    <col min="16150" max="16162" width="0" hidden="1" customWidth="1"/>
  </cols>
  <sheetData>
    <row r="1" spans="1:34" ht="23.4" x14ac:dyDescent="0.45">
      <c r="D1" s="179" t="s">
        <v>44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34" ht="16.2" thickBot="1" x14ac:dyDescent="0.35"/>
    <row r="3" spans="1:34" s="8" customFormat="1" x14ac:dyDescent="0.3">
      <c r="A3" s="42"/>
      <c r="B3" s="42"/>
      <c r="C3" s="42"/>
      <c r="D3" s="5"/>
      <c r="E3" s="5"/>
      <c r="F3" s="229" t="s">
        <v>0</v>
      </c>
      <c r="G3" s="195"/>
      <c r="H3" s="195"/>
      <c r="I3" s="195"/>
      <c r="J3" s="230"/>
      <c r="K3" s="5"/>
      <c r="L3" s="5"/>
      <c r="M3" s="229" t="s">
        <v>1</v>
      </c>
      <c r="N3" s="195"/>
      <c r="O3" s="195"/>
      <c r="P3" s="230"/>
      <c r="Q3" s="5"/>
      <c r="R3" s="5"/>
      <c r="S3" s="42"/>
      <c r="T3" s="42"/>
      <c r="U3" s="43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</row>
    <row r="4" spans="1:34" s="8" customFormat="1" x14ac:dyDescent="0.3">
      <c r="A4" s="42"/>
      <c r="B4" s="42"/>
      <c r="C4" s="42"/>
      <c r="D4" s="5"/>
      <c r="E4" s="5"/>
      <c r="F4" s="223">
        <v>1</v>
      </c>
      <c r="G4" s="224"/>
      <c r="H4" s="225" t="s">
        <v>60</v>
      </c>
      <c r="I4" s="225"/>
      <c r="J4" s="226"/>
      <c r="K4" s="5"/>
      <c r="L4" s="5"/>
      <c r="M4" s="223" t="s">
        <v>2</v>
      </c>
      <c r="N4" s="224"/>
      <c r="O4" s="224"/>
      <c r="P4" s="9">
        <v>2</v>
      </c>
      <c r="Q4" s="5"/>
      <c r="R4" s="5"/>
      <c r="S4" s="42"/>
      <c r="T4" s="42"/>
      <c r="U4" s="43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</row>
    <row r="5" spans="1:34" s="8" customFormat="1" x14ac:dyDescent="0.3">
      <c r="A5" s="42"/>
      <c r="B5" s="42"/>
      <c r="C5" s="42"/>
      <c r="D5" s="5"/>
      <c r="E5" s="5"/>
      <c r="F5" s="223">
        <v>2</v>
      </c>
      <c r="G5" s="224"/>
      <c r="H5" s="225" t="s">
        <v>79</v>
      </c>
      <c r="I5" s="225"/>
      <c r="J5" s="226"/>
      <c r="K5" s="5"/>
      <c r="L5" s="5"/>
      <c r="M5" s="223" t="s">
        <v>3</v>
      </c>
      <c r="N5" s="224"/>
      <c r="O5" s="224"/>
      <c r="P5" s="9">
        <v>0</v>
      </c>
      <c r="Q5" s="5"/>
      <c r="R5" s="5"/>
      <c r="S5" s="42"/>
      <c r="T5" s="42"/>
      <c r="U5" s="43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</row>
    <row r="6" spans="1:34" s="8" customFormat="1" ht="16.2" thickBot="1" x14ac:dyDescent="0.35">
      <c r="A6" s="42"/>
      <c r="B6" s="42"/>
      <c r="C6" s="42"/>
      <c r="D6" s="5"/>
      <c r="E6" s="5"/>
      <c r="F6" s="223">
        <v>3</v>
      </c>
      <c r="G6" s="224"/>
      <c r="H6" s="225" t="s">
        <v>81</v>
      </c>
      <c r="I6" s="225"/>
      <c r="J6" s="226"/>
      <c r="K6" s="5"/>
      <c r="L6" s="5"/>
      <c r="M6" s="227" t="s">
        <v>4</v>
      </c>
      <c r="N6" s="228"/>
      <c r="O6" s="228"/>
      <c r="P6" s="10">
        <v>1</v>
      </c>
      <c r="Q6" s="5"/>
      <c r="R6" s="5"/>
      <c r="S6" s="42"/>
      <c r="T6" s="42"/>
      <c r="U6" s="43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</row>
    <row r="7" spans="1:34" s="8" customFormat="1" ht="16.2" thickBot="1" x14ac:dyDescent="0.35">
      <c r="A7" s="42"/>
      <c r="B7" s="42"/>
      <c r="C7" s="42"/>
      <c r="D7" s="5"/>
      <c r="E7" s="5"/>
      <c r="F7" s="213">
        <v>4</v>
      </c>
      <c r="G7" s="214"/>
      <c r="H7" s="215" t="s">
        <v>58</v>
      </c>
      <c r="I7" s="215"/>
      <c r="J7" s="216"/>
      <c r="K7" s="5"/>
      <c r="L7" s="5"/>
      <c r="M7" s="45"/>
      <c r="N7" s="45"/>
      <c r="O7" s="45"/>
      <c r="P7" s="46"/>
      <c r="Q7" s="5"/>
      <c r="R7" s="5"/>
      <c r="S7" s="42"/>
      <c r="T7" s="42"/>
      <c r="U7" s="43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</row>
    <row r="8" spans="1:34" ht="16.2" thickBot="1" x14ac:dyDescent="0.35"/>
    <row r="9" spans="1:34" s="8" customFormat="1" x14ac:dyDescent="0.3">
      <c r="A9" s="42"/>
      <c r="B9" s="42"/>
      <c r="C9" s="42"/>
      <c r="D9" s="5"/>
      <c r="E9" s="217" t="s">
        <v>5</v>
      </c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9"/>
      <c r="Q9" s="5"/>
      <c r="R9" s="5"/>
      <c r="S9" s="42"/>
      <c r="T9" s="42"/>
      <c r="U9" s="43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</row>
    <row r="10" spans="1:34" s="8" customFormat="1" x14ac:dyDescent="0.3">
      <c r="A10" s="42"/>
      <c r="B10" s="42"/>
      <c r="C10" s="42"/>
      <c r="D10" s="47"/>
      <c r="E10" s="11" t="s">
        <v>6</v>
      </c>
      <c r="F10" s="208" t="s">
        <v>7</v>
      </c>
      <c r="G10" s="209"/>
      <c r="H10" s="220" t="str">
        <f>IF(H4="","",H4)</f>
        <v>ZŠ Kunštát</v>
      </c>
      <c r="I10" s="221"/>
      <c r="J10" s="222"/>
      <c r="K10" s="211" t="str">
        <f>IF(H5="","",H5)</f>
        <v>ZŠ HO,Očovská</v>
      </c>
      <c r="L10" s="211"/>
      <c r="M10" s="212"/>
      <c r="N10" s="12">
        <v>4</v>
      </c>
      <c r="O10" s="13" t="s">
        <v>8</v>
      </c>
      <c r="P10" s="14">
        <v>0</v>
      </c>
      <c r="Q10" s="48">
        <v>12</v>
      </c>
      <c r="R10" s="4"/>
      <c r="S10" s="49"/>
      <c r="U10" s="43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</row>
    <row r="11" spans="1:34" s="8" customFormat="1" x14ac:dyDescent="0.3">
      <c r="A11" s="42"/>
      <c r="B11" s="42"/>
      <c r="C11" s="42"/>
      <c r="D11" s="47"/>
      <c r="E11" s="11" t="s">
        <v>9</v>
      </c>
      <c r="F11" s="208" t="s">
        <v>17</v>
      </c>
      <c r="G11" s="209"/>
      <c r="H11" s="210" t="str">
        <f>IF(H6="","",H6)</f>
        <v>ZŠ Brno,T</v>
      </c>
      <c r="I11" s="210"/>
      <c r="J11" s="210"/>
      <c r="K11" s="211" t="str">
        <f>IF(H7="","",H7)</f>
        <v>ZŠ Blatnice</v>
      </c>
      <c r="L11" s="211"/>
      <c r="M11" s="212"/>
      <c r="N11" s="12">
        <v>4</v>
      </c>
      <c r="O11" s="13" t="s">
        <v>8</v>
      </c>
      <c r="P11" s="14">
        <v>0</v>
      </c>
      <c r="Q11" s="48">
        <v>34</v>
      </c>
      <c r="R11" s="4"/>
      <c r="S11" s="49"/>
      <c r="U11" s="43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</row>
    <row r="12" spans="1:34" s="8" customFormat="1" x14ac:dyDescent="0.3">
      <c r="A12" s="42"/>
      <c r="B12" s="42"/>
      <c r="C12" s="42"/>
      <c r="D12" s="47"/>
      <c r="E12" s="11" t="s">
        <v>11</v>
      </c>
      <c r="F12" s="208" t="s">
        <v>12</v>
      </c>
      <c r="G12" s="209"/>
      <c r="H12" s="210" t="str">
        <f>H10</f>
        <v>ZŠ Kunštát</v>
      </c>
      <c r="I12" s="210"/>
      <c r="J12" s="210"/>
      <c r="K12" s="211" t="str">
        <f>H11</f>
        <v>ZŠ Brno,T</v>
      </c>
      <c r="L12" s="211"/>
      <c r="M12" s="212"/>
      <c r="N12" s="12">
        <v>4</v>
      </c>
      <c r="O12" s="13" t="s">
        <v>8</v>
      </c>
      <c r="P12" s="14">
        <v>1</v>
      </c>
      <c r="Q12" s="48">
        <v>13</v>
      </c>
      <c r="R12" s="4"/>
      <c r="S12" s="49"/>
      <c r="U12" s="43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</row>
    <row r="13" spans="1:34" s="8" customFormat="1" x14ac:dyDescent="0.3">
      <c r="A13" s="42"/>
      <c r="B13" s="42"/>
      <c r="C13" s="42"/>
      <c r="D13" s="47"/>
      <c r="E13" s="50" t="s">
        <v>18</v>
      </c>
      <c r="F13" s="203" t="s">
        <v>19</v>
      </c>
      <c r="G13" s="204"/>
      <c r="H13" s="205" t="str">
        <f>K10</f>
        <v>ZŠ HO,Očovská</v>
      </c>
      <c r="I13" s="205"/>
      <c r="J13" s="205"/>
      <c r="K13" s="206" t="str">
        <f>K11</f>
        <v>ZŠ Blatnice</v>
      </c>
      <c r="L13" s="206"/>
      <c r="M13" s="207"/>
      <c r="N13" s="51">
        <v>0</v>
      </c>
      <c r="O13" s="52" t="s">
        <v>8</v>
      </c>
      <c r="P13" s="53">
        <v>4</v>
      </c>
      <c r="Q13" s="48">
        <v>24</v>
      </c>
      <c r="R13" s="4"/>
      <c r="S13" s="49"/>
      <c r="U13" s="43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</row>
    <row r="14" spans="1:34" s="8" customFormat="1" x14ac:dyDescent="0.3">
      <c r="A14" s="42"/>
      <c r="B14" s="42"/>
      <c r="C14" s="42"/>
      <c r="D14" s="47"/>
      <c r="E14" s="50" t="s">
        <v>20</v>
      </c>
      <c r="F14" s="203" t="s">
        <v>21</v>
      </c>
      <c r="G14" s="204"/>
      <c r="H14" s="205" t="str">
        <f>H10</f>
        <v>ZŠ Kunštát</v>
      </c>
      <c r="I14" s="205"/>
      <c r="J14" s="205"/>
      <c r="K14" s="206" t="str">
        <f>K11</f>
        <v>ZŠ Blatnice</v>
      </c>
      <c r="L14" s="206"/>
      <c r="M14" s="207"/>
      <c r="N14" s="51">
        <v>4</v>
      </c>
      <c r="O14" s="52" t="s">
        <v>8</v>
      </c>
      <c r="P14" s="53">
        <v>0</v>
      </c>
      <c r="Q14" s="48">
        <v>14</v>
      </c>
      <c r="R14" s="4"/>
      <c r="S14" s="49"/>
      <c r="U14" s="43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</row>
    <row r="15" spans="1:34" s="8" customFormat="1" ht="16.2" thickBot="1" x14ac:dyDescent="0.35">
      <c r="A15" s="42"/>
      <c r="B15" s="42"/>
      <c r="C15" s="42"/>
      <c r="D15" s="5"/>
      <c r="E15" s="54" t="s">
        <v>22</v>
      </c>
      <c r="F15" s="198" t="s">
        <v>10</v>
      </c>
      <c r="G15" s="199"/>
      <c r="H15" s="200" t="str">
        <f>K10</f>
        <v>ZŠ HO,Očovská</v>
      </c>
      <c r="I15" s="200"/>
      <c r="J15" s="200"/>
      <c r="K15" s="201" t="str">
        <f>H11</f>
        <v>ZŠ Brno,T</v>
      </c>
      <c r="L15" s="201"/>
      <c r="M15" s="202"/>
      <c r="N15" s="55">
        <v>0</v>
      </c>
      <c r="O15" s="56" t="s">
        <v>8</v>
      </c>
      <c r="P15" s="57">
        <v>4</v>
      </c>
      <c r="Q15" s="48">
        <v>23</v>
      </c>
      <c r="R15" s="4"/>
      <c r="S15" s="4"/>
      <c r="U15" s="43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</row>
    <row r="16" spans="1:34" ht="16.2" thickBot="1" x14ac:dyDescent="0.35"/>
    <row r="17" spans="1:34" s="8" customFormat="1" x14ac:dyDescent="0.3">
      <c r="A17" s="42"/>
      <c r="B17" s="191" t="s">
        <v>23</v>
      </c>
      <c r="C17" s="192"/>
      <c r="D17" s="193"/>
      <c r="E17" s="194" t="str">
        <f>H10</f>
        <v>ZŠ Kunštát</v>
      </c>
      <c r="F17" s="194"/>
      <c r="G17" s="194"/>
      <c r="H17" s="194" t="str">
        <f>K10</f>
        <v>ZŠ HO,Očovská</v>
      </c>
      <c r="I17" s="194"/>
      <c r="J17" s="194"/>
      <c r="K17" s="194" t="str">
        <f>H11</f>
        <v>ZŠ Brno,T</v>
      </c>
      <c r="L17" s="194"/>
      <c r="M17" s="194"/>
      <c r="N17" s="194" t="str">
        <f>K11</f>
        <v>ZŠ Blatnice</v>
      </c>
      <c r="O17" s="194"/>
      <c r="P17" s="194"/>
      <c r="Q17" s="195" t="s">
        <v>14</v>
      </c>
      <c r="R17" s="195"/>
      <c r="S17" s="195"/>
      <c r="T17" s="6" t="s">
        <v>15</v>
      </c>
      <c r="U17" s="7" t="s">
        <v>16</v>
      </c>
      <c r="V17" s="44"/>
      <c r="W17" s="44"/>
      <c r="X17" s="58">
        <v>10</v>
      </c>
      <c r="Y17" s="59"/>
      <c r="Z17" s="58">
        <v>9</v>
      </c>
      <c r="AA17" s="59"/>
      <c r="AB17" s="58">
        <v>8</v>
      </c>
      <c r="AC17" s="59"/>
      <c r="AD17" s="58">
        <v>7</v>
      </c>
      <c r="AE17" s="59"/>
      <c r="AF17" s="58">
        <v>4</v>
      </c>
      <c r="AG17" s="59"/>
      <c r="AH17" s="58" t="s">
        <v>24</v>
      </c>
    </row>
    <row r="18" spans="1:34" s="8" customFormat="1" x14ac:dyDescent="0.3">
      <c r="A18" s="48">
        <v>1</v>
      </c>
      <c r="B18" s="182" t="str">
        <f>E17</f>
        <v>ZŠ Kunštát</v>
      </c>
      <c r="C18" s="183"/>
      <c r="D18" s="183"/>
      <c r="E18" s="18">
        <f>IF(H18&gt;J18,P4,IF(H18=J18,P5,P6))</f>
        <v>2</v>
      </c>
      <c r="F18" s="19">
        <f>IF(K18&gt;M18,P4,IF(K18=M18,P5,P6))</f>
        <v>2</v>
      </c>
      <c r="G18" s="20">
        <f>IF(N18&gt;P18,P4,IF(N18=P18,P5,P6))</f>
        <v>2</v>
      </c>
      <c r="H18" s="21">
        <f>IF(P10="","",N10)</f>
        <v>4</v>
      </c>
      <c r="I18" s="22" t="s">
        <v>8</v>
      </c>
      <c r="J18" s="23">
        <f>IF(P10="","",P10)</f>
        <v>0</v>
      </c>
      <c r="K18" s="21">
        <f>IF(P12="","",N12)</f>
        <v>4</v>
      </c>
      <c r="L18" s="22" t="s">
        <v>8</v>
      </c>
      <c r="M18" s="23">
        <f>IF(P12="","",P12)</f>
        <v>1</v>
      </c>
      <c r="N18" s="21">
        <f>IF(P14="","",N14)</f>
        <v>4</v>
      </c>
      <c r="O18" s="22" t="s">
        <v>8</v>
      </c>
      <c r="P18" s="23">
        <f>IF(P14="","",P14)</f>
        <v>0</v>
      </c>
      <c r="Q18" s="24">
        <f>IF(P15="","",H18+K18+N18)</f>
        <v>12</v>
      </c>
      <c r="R18" s="13" t="s">
        <v>8</v>
      </c>
      <c r="S18" s="25">
        <f>IF(P15="","",J18+M18+P18)</f>
        <v>1</v>
      </c>
      <c r="T18" s="26">
        <f>IF(P15="","",SUM(E18:G18))</f>
        <v>6</v>
      </c>
      <c r="U18" s="27" t="str">
        <f>IF(P15="","",AH18&amp;".")</f>
        <v>1.</v>
      </c>
      <c r="V18" s="44">
        <f>SUM(E18:G18)</f>
        <v>6</v>
      </c>
      <c r="W18" s="44">
        <f>0.001*(Q18-S18)+0.00001*Q18</f>
        <v>1.112E-2</v>
      </c>
      <c r="X18" s="60">
        <f>RANK(V18,$V$18:$V$21)</f>
        <v>1</v>
      </c>
      <c r="Y18" s="44" t="e">
        <f>IF(A18=$Y$27,V18+0.1+W18,V18+W18)</f>
        <v>#N/A</v>
      </c>
      <c r="Z18" s="60" t="e">
        <f>RANK(Y18,$Y$18:$Y$21)</f>
        <v>#N/A</v>
      </c>
      <c r="AA18" s="44" t="e">
        <f>IF(A18=$AA$26,V18+0.1+W18,IF(A18=$AB$26,V18+0.1+W18,V18+W18))</f>
        <v>#N/A</v>
      </c>
      <c r="AB18" s="60" t="e">
        <f>RANK(AA18,$AA$18:$AA$21)</f>
        <v>#N/A</v>
      </c>
      <c r="AC18" s="61">
        <f>IF(A18=AC23,V18+G30,IF(A18=AC24,V18+J31,IF(A18=AC25,V18+M32,V18+W18)))</f>
        <v>6.01112</v>
      </c>
      <c r="AD18" s="62" t="e">
        <f>RANK(AC18,$AC$18:$AC$21)</f>
        <v>#N/A</v>
      </c>
      <c r="AE18" s="44"/>
      <c r="AF18" s="60">
        <f>RANK(W18,$W$18:$W$21)</f>
        <v>1</v>
      </c>
      <c r="AG18" s="63"/>
      <c r="AH18" s="60">
        <f>IF($X$22=10,X18,IF($X$22=9,Z18,IF($X$22=8,AB18,IF($X$22=7,AD18,AF18))))</f>
        <v>1</v>
      </c>
    </row>
    <row r="19" spans="1:34" s="8" customFormat="1" x14ac:dyDescent="0.3">
      <c r="A19" s="48">
        <v>2</v>
      </c>
      <c r="B19" s="182" t="str">
        <f>H17</f>
        <v>ZŠ HO,Očovská</v>
      </c>
      <c r="C19" s="183"/>
      <c r="D19" s="183"/>
      <c r="E19" s="21">
        <f>J18</f>
        <v>0</v>
      </c>
      <c r="F19" s="22" t="s">
        <v>8</v>
      </c>
      <c r="G19" s="23">
        <f>H18</f>
        <v>4</v>
      </c>
      <c r="H19" s="18">
        <f>IF(E19&gt;G19,P4,IF(E19=G19,P5,P6))</f>
        <v>1</v>
      </c>
      <c r="I19" s="19">
        <f>IF(K19&gt;M19,P4,IF(K19=M19,P5,P6))</f>
        <v>1</v>
      </c>
      <c r="J19" s="20">
        <f>IF(N19&gt;P19,P4,IF(N19=P19,P5,P6))</f>
        <v>1</v>
      </c>
      <c r="K19" s="21">
        <f>IF(P15="","",N15)</f>
        <v>0</v>
      </c>
      <c r="L19" s="22" t="s">
        <v>8</v>
      </c>
      <c r="M19" s="23">
        <f>IF(P15="","",P15)</f>
        <v>4</v>
      </c>
      <c r="N19" s="21">
        <f>IF(P13="","",N13)</f>
        <v>0</v>
      </c>
      <c r="O19" s="22" t="s">
        <v>8</v>
      </c>
      <c r="P19" s="23">
        <f>IF(P13="","",P13)</f>
        <v>4</v>
      </c>
      <c r="Q19" s="24">
        <f>IF(P15="","",E19+K19+N19)</f>
        <v>0</v>
      </c>
      <c r="R19" s="13" t="s">
        <v>8</v>
      </c>
      <c r="S19" s="25">
        <f>IF(P15="","",G19+M19+P19)</f>
        <v>12</v>
      </c>
      <c r="T19" s="26">
        <f>IF(P15="","",SUM(H19:J19))</f>
        <v>3</v>
      </c>
      <c r="U19" s="27" t="str">
        <f>IF(P15="","",AH19&amp;".")</f>
        <v>4.</v>
      </c>
      <c r="V19" s="44">
        <f>SUM(H19:J19)</f>
        <v>3</v>
      </c>
      <c r="W19" s="44">
        <f>0.001*(Q19-S19)+0.00001*Q19</f>
        <v>-1.2E-2</v>
      </c>
      <c r="X19" s="60">
        <f>RANK(V19,$V$18:$V$21)</f>
        <v>4</v>
      </c>
      <c r="Y19" s="44" t="e">
        <f>IF(A19=$Y$27,V19+0.1+W19,V19+W19)</f>
        <v>#N/A</v>
      </c>
      <c r="Z19" s="60" t="e">
        <f>RANK(Y19,$Y$18:$Y$21)</f>
        <v>#N/A</v>
      </c>
      <c r="AA19" s="44" t="e">
        <f>IF(A19=$AA$26,V19+0.1+W19,IF(A19=$AB$26,V19+0.1+W19,V19+W19))</f>
        <v>#N/A</v>
      </c>
      <c r="AB19" s="60" t="e">
        <f>RANK(AA19,$AA$18:$AA$21)</f>
        <v>#N/A</v>
      </c>
      <c r="AC19" s="61">
        <f>IF(A19=AC23,V19+G30,IF(A19=AC24,V19+J31,IF(A19=AC25,V19+M32,V19+W19)))</f>
        <v>2.988</v>
      </c>
      <c r="AD19" s="62" t="e">
        <f>RANK(AC19,$AC$18:$AC$21)</f>
        <v>#N/A</v>
      </c>
      <c r="AE19" s="44"/>
      <c r="AF19" s="60">
        <f>RANK(W19,$W$18:$W$21)</f>
        <v>4</v>
      </c>
      <c r="AG19" s="63"/>
      <c r="AH19" s="60">
        <f>IF($X$22=10,X19,IF($X$22=9,Z19,IF($X$22=8,AB19,IF($X$22=7,AD19,AF19))))</f>
        <v>4</v>
      </c>
    </row>
    <row r="20" spans="1:34" s="8" customFormat="1" x14ac:dyDescent="0.3">
      <c r="A20" s="48">
        <v>3</v>
      </c>
      <c r="B20" s="182" t="str">
        <f>K17</f>
        <v>ZŠ Brno,T</v>
      </c>
      <c r="C20" s="183"/>
      <c r="D20" s="183"/>
      <c r="E20" s="21">
        <f>M18</f>
        <v>1</v>
      </c>
      <c r="F20" s="22" t="s">
        <v>8</v>
      </c>
      <c r="G20" s="23">
        <f>K18</f>
        <v>4</v>
      </c>
      <c r="H20" s="21">
        <f>M19</f>
        <v>4</v>
      </c>
      <c r="I20" s="22" t="s">
        <v>8</v>
      </c>
      <c r="J20" s="23">
        <f>K19</f>
        <v>0</v>
      </c>
      <c r="K20" s="64">
        <f>IF(E20&gt;G20,P4,IF(E20=G20,P5,P6))</f>
        <v>1</v>
      </c>
      <c r="L20" s="19">
        <f>IF(H20&gt;J20,P4,IF(H20=J20,P5,P6))</f>
        <v>2</v>
      </c>
      <c r="M20" s="65">
        <f>IF(N20&gt;P20,P4,IF(N20=P20,P5,P6))</f>
        <v>2</v>
      </c>
      <c r="N20" s="21">
        <f>IF(P11="","",N11)</f>
        <v>4</v>
      </c>
      <c r="O20" s="22" t="s">
        <v>8</v>
      </c>
      <c r="P20" s="23">
        <f>IF(P11="","",P11)</f>
        <v>0</v>
      </c>
      <c r="Q20" s="24">
        <f>IF(P15="","",E20+H20+N20)</f>
        <v>9</v>
      </c>
      <c r="R20" s="13" t="s">
        <v>8</v>
      </c>
      <c r="S20" s="25">
        <f>IF(P15="","",G20+J20+P20)</f>
        <v>4</v>
      </c>
      <c r="T20" s="26">
        <f>IF(P15="","",SUM(K20:M20))</f>
        <v>5</v>
      </c>
      <c r="U20" s="27" t="str">
        <f>IF(P15="","",AH20&amp;".")</f>
        <v>2.</v>
      </c>
      <c r="V20" s="44">
        <f>SUM(K20:M20)</f>
        <v>5</v>
      </c>
      <c r="W20" s="44">
        <f>0.001*(Q20-S20)+0.00001*Q20</f>
        <v>5.0899999999999999E-3</v>
      </c>
      <c r="X20" s="60">
        <f>RANK(V20,$V$18:$V$21)</f>
        <v>2</v>
      </c>
      <c r="Y20" s="44" t="e">
        <f>IF(A20=$Y$27,V20+0.1+W20,V20+W20)</f>
        <v>#N/A</v>
      </c>
      <c r="Z20" s="60" t="e">
        <f>RANK(Y20,$Y$18:$Y$21)</f>
        <v>#N/A</v>
      </c>
      <c r="AA20" s="44" t="e">
        <f>IF(A20=$AA$26,V20+0.1+W20,IF(A20=$AB$26,V20+0.1+W20,V20+W20))</f>
        <v>#N/A</v>
      </c>
      <c r="AB20" s="60" t="e">
        <f>RANK(AA20,$AA$18:$AA$21)</f>
        <v>#N/A</v>
      </c>
      <c r="AC20" s="61">
        <f>IF(A20=AC23,V20+G30,IF(A20=AC24,V20+J31,IF(A20=AC25,V20+M32,V18+W20)))</f>
        <v>5.0080800509000003</v>
      </c>
      <c r="AD20" s="62" t="e">
        <f>RANK(AC20,$AC$18:$AC$21)</f>
        <v>#N/A</v>
      </c>
      <c r="AE20" s="44"/>
      <c r="AF20" s="60">
        <f>RANK(W20,$W$18:$W$21)</f>
        <v>2</v>
      </c>
      <c r="AG20" s="63"/>
      <c r="AH20" s="60">
        <f>IF($X$22=10,X20,IF($X$22=9,Z20,IF($X$22=8,AB20,IF($X$22=7,AD20,AF20))))</f>
        <v>2</v>
      </c>
    </row>
    <row r="21" spans="1:34" s="8" customFormat="1" ht="16.2" thickBot="1" x14ac:dyDescent="0.35">
      <c r="A21" s="48">
        <v>4</v>
      </c>
      <c r="B21" s="186" t="str">
        <f>N17</f>
        <v>ZŠ Blatnice</v>
      </c>
      <c r="C21" s="187"/>
      <c r="D21" s="188"/>
      <c r="E21" s="66">
        <f>P18</f>
        <v>0</v>
      </c>
      <c r="F21" s="67" t="s">
        <v>8</v>
      </c>
      <c r="G21" s="68">
        <f>N18</f>
        <v>4</v>
      </c>
      <c r="H21" s="66">
        <f>P19</f>
        <v>4</v>
      </c>
      <c r="I21" s="67" t="s">
        <v>8</v>
      </c>
      <c r="J21" s="68">
        <f>N19</f>
        <v>0</v>
      </c>
      <c r="K21" s="66">
        <f>P20</f>
        <v>0</v>
      </c>
      <c r="L21" s="67" t="s">
        <v>8</v>
      </c>
      <c r="M21" s="68">
        <f>N20</f>
        <v>4</v>
      </c>
      <c r="N21" s="31">
        <f>IF(E21&gt;G21,P4,IF(E21=G21,P5,P6))</f>
        <v>1</v>
      </c>
      <c r="O21" s="69">
        <f>IF(H21&gt;J21,P4,IF(H21=J21,P5,P6))</f>
        <v>2</v>
      </c>
      <c r="P21" s="33">
        <f>IF(K21&gt;M21,P4,IF(K21=M21,P5,P6))</f>
        <v>1</v>
      </c>
      <c r="Q21" s="70">
        <f>IF(P15="","",E21+H21+K21)</f>
        <v>4</v>
      </c>
      <c r="R21" s="56" t="s">
        <v>8</v>
      </c>
      <c r="S21" s="71">
        <f>IF(P15="","",G21+J21+M21)</f>
        <v>8</v>
      </c>
      <c r="T21" s="72">
        <f>IF(P15="","",SUM(N21:P21))</f>
        <v>4</v>
      </c>
      <c r="U21" s="37" t="str">
        <f>IF(P15="","",AH21&amp;".")</f>
        <v>3.</v>
      </c>
      <c r="V21" s="44">
        <f>SUM(N21:P21)</f>
        <v>4</v>
      </c>
      <c r="W21" s="44">
        <f>0.001*(Q21-S21)+0.00001*Q21</f>
        <v>-3.96E-3</v>
      </c>
      <c r="X21" s="60">
        <f>RANK(V21,$V$18:$V$21)</f>
        <v>3</v>
      </c>
      <c r="Y21" s="44" t="e">
        <f>IF(A21=$Y$27,V21+0.1+W21,V21+W21)</f>
        <v>#N/A</v>
      </c>
      <c r="Z21" s="60" t="e">
        <f>RANK(Y21,$Y$18:$Y$21)</f>
        <v>#N/A</v>
      </c>
      <c r="AA21" s="44" t="e">
        <f>IF(A21=$AA$26,V21+0.1+W21,IF(A21=$AB$26,V21+0.1+W21,V21+W21))</f>
        <v>#N/A</v>
      </c>
      <c r="AB21" s="60" t="e">
        <f>RANK(AA21,$AA$18:$AA$21)</f>
        <v>#N/A</v>
      </c>
      <c r="AC21" s="44" t="e">
        <f>IF(A21=AC23,V21+G30,IF(A21=AC24,V21+J31,IF(A21=AC25,V21+M32,V21+W21)))</f>
        <v>#N/A</v>
      </c>
      <c r="AD21" s="62" t="e">
        <f>RANK(AC21,$AC$18:$AC$21)</f>
        <v>#N/A</v>
      </c>
      <c r="AE21" s="44"/>
      <c r="AF21" s="60">
        <f>RANK(W21,$W$18:$W$21)</f>
        <v>3</v>
      </c>
      <c r="AG21" s="63"/>
      <c r="AH21" s="60">
        <f>IF($X$22=10,X21,IF($X$22=9,Z21,IF($X$22=8,AB21,IF($X$22=7,AD21,AF21))))</f>
        <v>3</v>
      </c>
    </row>
    <row r="22" spans="1:34" x14ac:dyDescent="0.3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W22" s="44"/>
      <c r="X22" s="58">
        <f>SUM(X18:X21)</f>
        <v>10</v>
      </c>
      <c r="Y22" s="73">
        <f>IF(COUNTIF(X17:X21,1)=2,1,IF(COUNTIF(X17:X21,2)=2,2,IF(COUNTIF(X17:X21,3)=2,3,IF(COUNTIF(X17:X21,4)=2,4,5))))</f>
        <v>5</v>
      </c>
      <c r="AA22" s="41">
        <f>MATCH(1,X18:X21,0)</f>
        <v>1</v>
      </c>
      <c r="AB22" s="41">
        <f>MATCH(3,X18:X21,0)</f>
        <v>4</v>
      </c>
      <c r="AC22" s="41">
        <f>IF(COUNTIF(X18:X21,1)=3,1,2)</f>
        <v>2</v>
      </c>
    </row>
    <row r="23" spans="1:34" x14ac:dyDescent="0.3">
      <c r="Y23" s="73" t="e">
        <f>MATCH(Y22,X18:X21,0)</f>
        <v>#N/A</v>
      </c>
      <c r="AA23" s="41" t="e">
        <f>IF(AA22=1,MATCH(1,X19:X21,0)+1,IF(AA22=1,MATCH(1,X19:X21,0)+2,4))</f>
        <v>#N/A</v>
      </c>
      <c r="AB23" s="41">
        <f>IF(AB22=1,MATCH(3,X19:X21,0)+1,IF(AB22=1,MATCH(3,X20:X21,0)+2,4))</f>
        <v>4</v>
      </c>
      <c r="AC23" s="73">
        <f>MATCH(AC22,X18:X21,0)</f>
        <v>3</v>
      </c>
      <c r="AD23" s="73"/>
    </row>
    <row r="24" spans="1:34" x14ac:dyDescent="0.3">
      <c r="Y24" s="73" t="e">
        <f>IF(Y23=1,MATCH(Y22,X19:X21,0)+1,IF(Y23=2,MATCH(Y22,X20:X21,0)+2,4))</f>
        <v>#N/A</v>
      </c>
      <c r="AA24" s="73" t="e">
        <f>10*AA22+AA23</f>
        <v>#N/A</v>
      </c>
      <c r="AB24" s="73">
        <f>10*AB22+AB23</f>
        <v>44</v>
      </c>
      <c r="AC24" s="73">
        <f>IF(AC23=1,MATCH(AC22,X19:X21,0)+1,IF(AC23=2,MATCH(AC22,X20:X21,0)+2,4))</f>
        <v>4</v>
      </c>
      <c r="AD24" s="73"/>
    </row>
    <row r="25" spans="1:34" x14ac:dyDescent="0.3">
      <c r="Y25" s="73" t="e">
        <f>10*Y23+Y24</f>
        <v>#N/A</v>
      </c>
      <c r="AA25" s="73" t="e">
        <f>MATCH(AA24,Q10:Q15,0)</f>
        <v>#N/A</v>
      </c>
      <c r="AB25" s="73" t="e">
        <f>MATCH(AB24,Q10:Q15,0)</f>
        <v>#N/A</v>
      </c>
      <c r="AC25" s="73">
        <f>IF(AC24=2,MATCH(AC22,X20:X21,0)+2,4)</f>
        <v>4</v>
      </c>
      <c r="AD25" s="73"/>
    </row>
    <row r="26" spans="1:34" x14ac:dyDescent="0.3">
      <c r="Y26" s="73" t="e">
        <f>MATCH(Y25,Q10:Q15,0)</f>
        <v>#N/A</v>
      </c>
      <c r="AA26" s="73" t="e">
        <f>IF(INDEX(N10:N15,AA25)=INDEX(P10:P15,AA25),0,IF(INDEX(N10:N15,AA25)&gt;INDEX(P10:P15,AA25),AA22,AA23))</f>
        <v>#N/A</v>
      </c>
      <c r="AB26" s="73" t="e">
        <f>IF(INDEX(N10:N15,AB25)=INDEX(P10:P15,AB25),0,IF(INDEX(N10:N15,AB25)&gt;INDEX(P10:P15,AB25),AB22,AB23))</f>
        <v>#N/A</v>
      </c>
      <c r="AC26" s="73">
        <f>AC23*10+AC24</f>
        <v>34</v>
      </c>
      <c r="AD26" s="73">
        <f>MATCH(AC26,Q10:Q15,0)</f>
        <v>2</v>
      </c>
    </row>
    <row r="27" spans="1:34" x14ac:dyDescent="0.3">
      <c r="Y27" s="73" t="e">
        <f>IF(INDEX(N10:N15,Y26)=INDEX(P10:P15,Y26),0,IF(INDEX(N10:N15,Y26)&gt;INDEX(P10:P15,Y26),Y23,Y24))</f>
        <v>#N/A</v>
      </c>
      <c r="AC27" s="73">
        <f>AC23*10+AC25</f>
        <v>34</v>
      </c>
      <c r="AD27" s="73">
        <f>MATCH(AC27,Q10:Q15,0)</f>
        <v>2</v>
      </c>
    </row>
    <row r="28" spans="1:34" x14ac:dyDescent="0.3">
      <c r="AC28" s="73">
        <f>AC24*10+AC25</f>
        <v>44</v>
      </c>
      <c r="AD28" s="73" t="e">
        <f>MATCH(AC28,Q10:Q15,0)</f>
        <v>#N/A</v>
      </c>
    </row>
    <row r="29" spans="1:34" s="8" customFormat="1" hidden="1" x14ac:dyDescent="0.3">
      <c r="A29" s="42"/>
      <c r="B29" s="191" t="s">
        <v>25</v>
      </c>
      <c r="C29" s="192"/>
      <c r="D29" s="193"/>
      <c r="E29" s="194" t="str">
        <f>INDEX(H4:H7,AC23)</f>
        <v>ZŠ Brno,T</v>
      </c>
      <c r="F29" s="194"/>
      <c r="G29" s="194"/>
      <c r="H29" s="194" t="str">
        <f>INDEX(H4:H7,AC24)</f>
        <v>ZŠ Blatnice</v>
      </c>
      <c r="I29" s="194"/>
      <c r="J29" s="194"/>
      <c r="K29" s="194" t="str">
        <f>INDEX(H4:H7,AC25)</f>
        <v>ZŠ Blatnice</v>
      </c>
      <c r="L29" s="194"/>
      <c r="M29" s="194"/>
      <c r="N29" s="195" t="s">
        <v>14</v>
      </c>
      <c r="O29" s="195"/>
      <c r="P29" s="195"/>
      <c r="Q29" s="6" t="s">
        <v>15</v>
      </c>
      <c r="R29" s="196" t="s">
        <v>16</v>
      </c>
      <c r="S29" s="197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1:34" s="8" customFormat="1" hidden="1" x14ac:dyDescent="0.3">
      <c r="A30" s="42"/>
      <c r="B30" s="182" t="str">
        <f>E29</f>
        <v>ZŠ Brno,T</v>
      </c>
      <c r="C30" s="183"/>
      <c r="D30" s="183"/>
      <c r="E30" s="18">
        <f>IF(H30&gt;J30,P4,IF(H30=J30,P5,P6))</f>
        <v>2</v>
      </c>
      <c r="F30" s="19">
        <f>IF(K30&gt;M30,P4,IF(K30=M30,P5,P6))</f>
        <v>2</v>
      </c>
      <c r="G30" s="20">
        <f>0.001*(N30-P30)+0.00001*N30+0.00001*INDEX(W18:W21,AC23,1)</f>
        <v>8.0800509E-3</v>
      </c>
      <c r="H30" s="21">
        <f>INDEX(N10:N15,AD26)</f>
        <v>4</v>
      </c>
      <c r="I30" s="22" t="s">
        <v>8</v>
      </c>
      <c r="J30" s="23">
        <f>INDEX(P10:P15,AD26)</f>
        <v>0</v>
      </c>
      <c r="K30" s="21">
        <f>INDEX(N10:N15,AD27)</f>
        <v>4</v>
      </c>
      <c r="L30" s="22" t="s">
        <v>8</v>
      </c>
      <c r="M30" s="23">
        <f>INDEX(P10:P15,AD27)</f>
        <v>0</v>
      </c>
      <c r="N30" s="24">
        <f>H30+K30</f>
        <v>8</v>
      </c>
      <c r="O30" s="13" t="s">
        <v>8</v>
      </c>
      <c r="P30" s="25">
        <f>J30+M30</f>
        <v>0</v>
      </c>
      <c r="Q30" s="26">
        <f>SUM(E30:G30)</f>
        <v>4.0080800509000003</v>
      </c>
      <c r="R30" s="184" t="e">
        <f>RANK(Q30,$Q$30:$Q$32)</f>
        <v>#N/A</v>
      </c>
      <c r="S30" s="185"/>
      <c r="T30" s="8" t="e">
        <f>R30&amp;"."</f>
        <v>#N/A</v>
      </c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1:34" s="8" customFormat="1" hidden="1" x14ac:dyDescent="0.3">
      <c r="A31" s="42"/>
      <c r="B31" s="182" t="str">
        <f>H29</f>
        <v>ZŠ Blatnice</v>
      </c>
      <c r="C31" s="183"/>
      <c r="D31" s="183"/>
      <c r="E31" s="21">
        <f>J30</f>
        <v>0</v>
      </c>
      <c r="F31" s="22" t="s">
        <v>8</v>
      </c>
      <c r="G31" s="23">
        <f>H30</f>
        <v>4</v>
      </c>
      <c r="H31" s="18">
        <f>IF(E31&gt;G31,P4,IF(E31=G31,P5,P6))</f>
        <v>1</v>
      </c>
      <c r="I31" s="19" t="e">
        <f>IF(K31&gt;M31,P4,IF(K31=M31,P5,P6))</f>
        <v>#N/A</v>
      </c>
      <c r="J31" s="20" t="e">
        <f>0.001*(N31-P31)+0.00001*N31+0.00001*INDEX(W18:W21,AC24,1)</f>
        <v>#N/A</v>
      </c>
      <c r="K31" s="21" t="e">
        <f>INDEX(N10:N15,AD28)</f>
        <v>#N/A</v>
      </c>
      <c r="L31" s="22" t="s">
        <v>8</v>
      </c>
      <c r="M31" s="23" t="e">
        <f>INDEX(P10:P15,AD28)</f>
        <v>#N/A</v>
      </c>
      <c r="N31" s="24" t="e">
        <f>E31+K31</f>
        <v>#N/A</v>
      </c>
      <c r="O31" s="13" t="s">
        <v>8</v>
      </c>
      <c r="P31" s="25" t="e">
        <f>G31+M31</f>
        <v>#N/A</v>
      </c>
      <c r="Q31" s="26" t="e">
        <f>SUM(H31:J31)</f>
        <v>#N/A</v>
      </c>
      <c r="R31" s="184" t="e">
        <f>RANK(Q31,$Q$30:$Q$32)</f>
        <v>#N/A</v>
      </c>
      <c r="S31" s="185"/>
      <c r="T31" s="8" t="e">
        <f>R31&amp;"."</f>
        <v>#N/A</v>
      </c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1:34" s="8" customFormat="1" ht="16.2" hidden="1" thickBot="1" x14ac:dyDescent="0.35">
      <c r="A32" s="42"/>
      <c r="B32" s="186" t="str">
        <f>K29</f>
        <v>ZŠ Blatnice</v>
      </c>
      <c r="C32" s="187"/>
      <c r="D32" s="188"/>
      <c r="E32" s="28">
        <f>M30</f>
        <v>0</v>
      </c>
      <c r="F32" s="29" t="s">
        <v>8</v>
      </c>
      <c r="G32" s="30">
        <f>K30</f>
        <v>4</v>
      </c>
      <c r="H32" s="28" t="e">
        <f>M31</f>
        <v>#N/A</v>
      </c>
      <c r="I32" s="29" t="s">
        <v>8</v>
      </c>
      <c r="J32" s="30" t="e">
        <f>K31</f>
        <v>#N/A</v>
      </c>
      <c r="K32" s="74">
        <f>IF(E32&gt;G32,P4,IF(E32=G32,P5,P6))</f>
        <v>1</v>
      </c>
      <c r="L32" s="32" t="e">
        <f>IF(H32&gt;J32,P4,IF(H32=J32,P5,P6))</f>
        <v>#N/A</v>
      </c>
      <c r="M32" s="33" t="e">
        <f>0.001*(N32-P32)+0.00001*N32+0.00001*INDEX(W18:W21,AC25,1)</f>
        <v>#N/A</v>
      </c>
      <c r="N32" s="34" t="e">
        <f>E32+H32</f>
        <v>#N/A</v>
      </c>
      <c r="O32" s="16" t="s">
        <v>8</v>
      </c>
      <c r="P32" s="35" t="e">
        <f>G32+J32</f>
        <v>#N/A</v>
      </c>
      <c r="Q32" s="36" t="e">
        <f>SUM(K32:M32)</f>
        <v>#N/A</v>
      </c>
      <c r="R32" s="189" t="e">
        <f>RANK(Q32,$Q$30:$Q$32)</f>
        <v>#N/A</v>
      </c>
      <c r="S32" s="190"/>
      <c r="T32" s="8" t="e">
        <f>R32&amp;"."</f>
        <v>#N/A</v>
      </c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19:19" hidden="1" x14ac:dyDescent="0.3">
      <c r="S33" s="75" t="str">
        <f>IF($X$22=7,$S$28,"")</f>
        <v/>
      </c>
    </row>
  </sheetData>
  <mergeCells count="55">
    <mergeCell ref="B30:D30"/>
    <mergeCell ref="R30:S30"/>
    <mergeCell ref="B31:D31"/>
    <mergeCell ref="R31:S31"/>
    <mergeCell ref="B32:D32"/>
    <mergeCell ref="R32:S32"/>
    <mergeCell ref="R29:S29"/>
    <mergeCell ref="N17:P17"/>
    <mergeCell ref="Q17:S17"/>
    <mergeCell ref="B18:D18"/>
    <mergeCell ref="B19:D19"/>
    <mergeCell ref="B20:D20"/>
    <mergeCell ref="B21:D21"/>
    <mergeCell ref="B29:D29"/>
    <mergeCell ref="E29:G29"/>
    <mergeCell ref="H29:J29"/>
    <mergeCell ref="K29:M29"/>
    <mergeCell ref="N29:P29"/>
    <mergeCell ref="F15:G15"/>
    <mergeCell ref="H15:J15"/>
    <mergeCell ref="K15:M15"/>
    <mergeCell ref="B17:D17"/>
    <mergeCell ref="E17:G17"/>
    <mergeCell ref="H17:J17"/>
    <mergeCell ref="K17:M17"/>
    <mergeCell ref="F13:G13"/>
    <mergeCell ref="H13:J13"/>
    <mergeCell ref="K13:M13"/>
    <mergeCell ref="F14:G14"/>
    <mergeCell ref="H14:J14"/>
    <mergeCell ref="K14:M14"/>
    <mergeCell ref="F11:G11"/>
    <mergeCell ref="H11:J11"/>
    <mergeCell ref="K11:M11"/>
    <mergeCell ref="F12:G12"/>
    <mergeCell ref="H12:J12"/>
    <mergeCell ref="K12:M12"/>
    <mergeCell ref="F7:G7"/>
    <mergeCell ref="H7:J7"/>
    <mergeCell ref="E9:P9"/>
    <mergeCell ref="F10:G10"/>
    <mergeCell ref="H10:J10"/>
    <mergeCell ref="K10:M10"/>
    <mergeCell ref="F5:G5"/>
    <mergeCell ref="H5:J5"/>
    <mergeCell ref="M5:O5"/>
    <mergeCell ref="F6:G6"/>
    <mergeCell ref="H6:J6"/>
    <mergeCell ref="M6:O6"/>
    <mergeCell ref="D1:R1"/>
    <mergeCell ref="F3:J3"/>
    <mergeCell ref="M3:P3"/>
    <mergeCell ref="F4:G4"/>
    <mergeCell ref="H4:J4"/>
    <mergeCell ref="M4:O4"/>
  </mergeCells>
  <conditionalFormatting sqref="S33">
    <cfRule type="cellIs" dxfId="3" priority="1" stopIfTrue="1" operator="equal">
      <formula>$S$28</formula>
    </cfRule>
  </conditionalFormatting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53AD-3405-44AF-91F1-7C61A89DE2D0}">
  <dimension ref="A1:S33"/>
  <sheetViews>
    <sheetView topLeftCell="A5" workbookViewId="0">
      <selection activeCell="S23" sqref="S23"/>
    </sheetView>
  </sheetViews>
  <sheetFormatPr defaultRowHeight="15.6" x14ac:dyDescent="0.3"/>
  <cols>
    <col min="1" max="1" width="0.88671875" style="1" customWidth="1"/>
    <col min="2" max="2" width="6.6640625" style="1" customWidth="1"/>
    <col min="3" max="3" width="1.6640625" style="1" customWidth="1"/>
    <col min="4" max="5" width="6.6640625" style="3" customWidth="1"/>
    <col min="6" max="6" width="1.6640625" style="3" customWidth="1"/>
    <col min="7" max="8" width="6.6640625" style="3" customWidth="1"/>
    <col min="9" max="9" width="1.6640625" style="3" customWidth="1"/>
    <col min="10" max="11" width="6.6640625" style="3" customWidth="1"/>
    <col min="12" max="12" width="1.6640625" style="3" customWidth="1"/>
    <col min="13" max="13" width="6.6640625" style="3" customWidth="1"/>
    <col min="14" max="14" width="4.6640625" style="3" customWidth="1"/>
    <col min="15" max="15" width="1.6640625" style="3" customWidth="1"/>
    <col min="16" max="16" width="4.6640625" style="3" customWidth="1"/>
    <col min="17" max="18" width="6.6640625" style="3" customWidth="1"/>
    <col min="19" max="19" width="9.109375" style="2" customWidth="1"/>
    <col min="257" max="257" width="0.88671875" customWidth="1"/>
    <col min="258" max="258" width="6.6640625" customWidth="1"/>
    <col min="259" max="259" width="1.6640625" customWidth="1"/>
    <col min="260" max="261" width="6.6640625" customWidth="1"/>
    <col min="262" max="262" width="1.6640625" customWidth="1"/>
    <col min="263" max="264" width="6.6640625" customWidth="1"/>
    <col min="265" max="265" width="1.6640625" customWidth="1"/>
    <col min="266" max="267" width="6.6640625" customWidth="1"/>
    <col min="268" max="268" width="1.6640625" customWidth="1"/>
    <col min="269" max="269" width="6.6640625" customWidth="1"/>
    <col min="270" max="270" width="4.6640625" customWidth="1"/>
    <col min="271" max="271" width="1.6640625" customWidth="1"/>
    <col min="272" max="272" width="4.6640625" customWidth="1"/>
    <col min="273" max="274" width="6.6640625" customWidth="1"/>
    <col min="275" max="275" width="9.109375" customWidth="1"/>
    <col min="513" max="513" width="0.88671875" customWidth="1"/>
    <col min="514" max="514" width="6.6640625" customWidth="1"/>
    <col min="515" max="515" width="1.6640625" customWidth="1"/>
    <col min="516" max="517" width="6.6640625" customWidth="1"/>
    <col min="518" max="518" width="1.6640625" customWidth="1"/>
    <col min="519" max="520" width="6.6640625" customWidth="1"/>
    <col min="521" max="521" width="1.6640625" customWidth="1"/>
    <col min="522" max="523" width="6.6640625" customWidth="1"/>
    <col min="524" max="524" width="1.6640625" customWidth="1"/>
    <col min="525" max="525" width="6.6640625" customWidth="1"/>
    <col min="526" max="526" width="4.6640625" customWidth="1"/>
    <col min="527" max="527" width="1.6640625" customWidth="1"/>
    <col min="528" max="528" width="4.6640625" customWidth="1"/>
    <col min="529" max="530" width="6.6640625" customWidth="1"/>
    <col min="531" max="531" width="9.109375" customWidth="1"/>
    <col min="769" max="769" width="0.88671875" customWidth="1"/>
    <col min="770" max="770" width="6.6640625" customWidth="1"/>
    <col min="771" max="771" width="1.6640625" customWidth="1"/>
    <col min="772" max="773" width="6.6640625" customWidth="1"/>
    <col min="774" max="774" width="1.6640625" customWidth="1"/>
    <col min="775" max="776" width="6.6640625" customWidth="1"/>
    <col min="777" max="777" width="1.6640625" customWidth="1"/>
    <col min="778" max="779" width="6.6640625" customWidth="1"/>
    <col min="780" max="780" width="1.6640625" customWidth="1"/>
    <col min="781" max="781" width="6.6640625" customWidth="1"/>
    <col min="782" max="782" width="4.6640625" customWidth="1"/>
    <col min="783" max="783" width="1.6640625" customWidth="1"/>
    <col min="784" max="784" width="4.6640625" customWidth="1"/>
    <col min="785" max="786" width="6.6640625" customWidth="1"/>
    <col min="787" max="787" width="9.109375" customWidth="1"/>
    <col min="1025" max="1025" width="0.88671875" customWidth="1"/>
    <col min="1026" max="1026" width="6.6640625" customWidth="1"/>
    <col min="1027" max="1027" width="1.6640625" customWidth="1"/>
    <col min="1028" max="1029" width="6.6640625" customWidth="1"/>
    <col min="1030" max="1030" width="1.6640625" customWidth="1"/>
    <col min="1031" max="1032" width="6.6640625" customWidth="1"/>
    <col min="1033" max="1033" width="1.6640625" customWidth="1"/>
    <col min="1034" max="1035" width="6.6640625" customWidth="1"/>
    <col min="1036" max="1036" width="1.6640625" customWidth="1"/>
    <col min="1037" max="1037" width="6.6640625" customWidth="1"/>
    <col min="1038" max="1038" width="4.6640625" customWidth="1"/>
    <col min="1039" max="1039" width="1.6640625" customWidth="1"/>
    <col min="1040" max="1040" width="4.6640625" customWidth="1"/>
    <col min="1041" max="1042" width="6.6640625" customWidth="1"/>
    <col min="1043" max="1043" width="9.109375" customWidth="1"/>
    <col min="1281" max="1281" width="0.88671875" customWidth="1"/>
    <col min="1282" max="1282" width="6.6640625" customWidth="1"/>
    <col min="1283" max="1283" width="1.6640625" customWidth="1"/>
    <col min="1284" max="1285" width="6.6640625" customWidth="1"/>
    <col min="1286" max="1286" width="1.6640625" customWidth="1"/>
    <col min="1287" max="1288" width="6.6640625" customWidth="1"/>
    <col min="1289" max="1289" width="1.6640625" customWidth="1"/>
    <col min="1290" max="1291" width="6.6640625" customWidth="1"/>
    <col min="1292" max="1292" width="1.6640625" customWidth="1"/>
    <col min="1293" max="1293" width="6.6640625" customWidth="1"/>
    <col min="1294" max="1294" width="4.6640625" customWidth="1"/>
    <col min="1295" max="1295" width="1.6640625" customWidth="1"/>
    <col min="1296" max="1296" width="4.6640625" customWidth="1"/>
    <col min="1297" max="1298" width="6.6640625" customWidth="1"/>
    <col min="1299" max="1299" width="9.109375" customWidth="1"/>
    <col min="1537" max="1537" width="0.88671875" customWidth="1"/>
    <col min="1538" max="1538" width="6.6640625" customWidth="1"/>
    <col min="1539" max="1539" width="1.6640625" customWidth="1"/>
    <col min="1540" max="1541" width="6.6640625" customWidth="1"/>
    <col min="1542" max="1542" width="1.6640625" customWidth="1"/>
    <col min="1543" max="1544" width="6.6640625" customWidth="1"/>
    <col min="1545" max="1545" width="1.6640625" customWidth="1"/>
    <col min="1546" max="1547" width="6.6640625" customWidth="1"/>
    <col min="1548" max="1548" width="1.6640625" customWidth="1"/>
    <col min="1549" max="1549" width="6.6640625" customWidth="1"/>
    <col min="1550" max="1550" width="4.6640625" customWidth="1"/>
    <col min="1551" max="1551" width="1.6640625" customWidth="1"/>
    <col min="1552" max="1552" width="4.6640625" customWidth="1"/>
    <col min="1553" max="1554" width="6.6640625" customWidth="1"/>
    <col min="1555" max="1555" width="9.109375" customWidth="1"/>
    <col min="1793" max="1793" width="0.88671875" customWidth="1"/>
    <col min="1794" max="1794" width="6.6640625" customWidth="1"/>
    <col min="1795" max="1795" width="1.6640625" customWidth="1"/>
    <col min="1796" max="1797" width="6.6640625" customWidth="1"/>
    <col min="1798" max="1798" width="1.6640625" customWidth="1"/>
    <col min="1799" max="1800" width="6.6640625" customWidth="1"/>
    <col min="1801" max="1801" width="1.6640625" customWidth="1"/>
    <col min="1802" max="1803" width="6.6640625" customWidth="1"/>
    <col min="1804" max="1804" width="1.6640625" customWidth="1"/>
    <col min="1805" max="1805" width="6.6640625" customWidth="1"/>
    <col min="1806" max="1806" width="4.6640625" customWidth="1"/>
    <col min="1807" max="1807" width="1.6640625" customWidth="1"/>
    <col min="1808" max="1808" width="4.6640625" customWidth="1"/>
    <col min="1809" max="1810" width="6.6640625" customWidth="1"/>
    <col min="1811" max="1811" width="9.109375" customWidth="1"/>
    <col min="2049" max="2049" width="0.88671875" customWidth="1"/>
    <col min="2050" max="2050" width="6.6640625" customWidth="1"/>
    <col min="2051" max="2051" width="1.6640625" customWidth="1"/>
    <col min="2052" max="2053" width="6.6640625" customWidth="1"/>
    <col min="2054" max="2054" width="1.6640625" customWidth="1"/>
    <col min="2055" max="2056" width="6.6640625" customWidth="1"/>
    <col min="2057" max="2057" width="1.6640625" customWidth="1"/>
    <col min="2058" max="2059" width="6.6640625" customWidth="1"/>
    <col min="2060" max="2060" width="1.6640625" customWidth="1"/>
    <col min="2061" max="2061" width="6.6640625" customWidth="1"/>
    <col min="2062" max="2062" width="4.6640625" customWidth="1"/>
    <col min="2063" max="2063" width="1.6640625" customWidth="1"/>
    <col min="2064" max="2064" width="4.6640625" customWidth="1"/>
    <col min="2065" max="2066" width="6.6640625" customWidth="1"/>
    <col min="2067" max="2067" width="9.109375" customWidth="1"/>
    <col min="2305" max="2305" width="0.88671875" customWidth="1"/>
    <col min="2306" max="2306" width="6.6640625" customWidth="1"/>
    <col min="2307" max="2307" width="1.6640625" customWidth="1"/>
    <col min="2308" max="2309" width="6.6640625" customWidth="1"/>
    <col min="2310" max="2310" width="1.6640625" customWidth="1"/>
    <col min="2311" max="2312" width="6.6640625" customWidth="1"/>
    <col min="2313" max="2313" width="1.6640625" customWidth="1"/>
    <col min="2314" max="2315" width="6.6640625" customWidth="1"/>
    <col min="2316" max="2316" width="1.6640625" customWidth="1"/>
    <col min="2317" max="2317" width="6.6640625" customWidth="1"/>
    <col min="2318" max="2318" width="4.6640625" customWidth="1"/>
    <col min="2319" max="2319" width="1.6640625" customWidth="1"/>
    <col min="2320" max="2320" width="4.6640625" customWidth="1"/>
    <col min="2321" max="2322" width="6.6640625" customWidth="1"/>
    <col min="2323" max="2323" width="9.109375" customWidth="1"/>
    <col min="2561" max="2561" width="0.88671875" customWidth="1"/>
    <col min="2562" max="2562" width="6.6640625" customWidth="1"/>
    <col min="2563" max="2563" width="1.6640625" customWidth="1"/>
    <col min="2564" max="2565" width="6.6640625" customWidth="1"/>
    <col min="2566" max="2566" width="1.6640625" customWidth="1"/>
    <col min="2567" max="2568" width="6.6640625" customWidth="1"/>
    <col min="2569" max="2569" width="1.6640625" customWidth="1"/>
    <col min="2570" max="2571" width="6.6640625" customWidth="1"/>
    <col min="2572" max="2572" width="1.6640625" customWidth="1"/>
    <col min="2573" max="2573" width="6.6640625" customWidth="1"/>
    <col min="2574" max="2574" width="4.6640625" customWidth="1"/>
    <col min="2575" max="2575" width="1.6640625" customWidth="1"/>
    <col min="2576" max="2576" width="4.6640625" customWidth="1"/>
    <col min="2577" max="2578" width="6.6640625" customWidth="1"/>
    <col min="2579" max="2579" width="9.109375" customWidth="1"/>
    <col min="2817" max="2817" width="0.88671875" customWidth="1"/>
    <col min="2818" max="2818" width="6.6640625" customWidth="1"/>
    <col min="2819" max="2819" width="1.6640625" customWidth="1"/>
    <col min="2820" max="2821" width="6.6640625" customWidth="1"/>
    <col min="2822" max="2822" width="1.6640625" customWidth="1"/>
    <col min="2823" max="2824" width="6.6640625" customWidth="1"/>
    <col min="2825" max="2825" width="1.6640625" customWidth="1"/>
    <col min="2826" max="2827" width="6.6640625" customWidth="1"/>
    <col min="2828" max="2828" width="1.6640625" customWidth="1"/>
    <col min="2829" max="2829" width="6.6640625" customWidth="1"/>
    <col min="2830" max="2830" width="4.6640625" customWidth="1"/>
    <col min="2831" max="2831" width="1.6640625" customWidth="1"/>
    <col min="2832" max="2832" width="4.6640625" customWidth="1"/>
    <col min="2833" max="2834" width="6.6640625" customWidth="1"/>
    <col min="2835" max="2835" width="9.109375" customWidth="1"/>
    <col min="3073" max="3073" width="0.88671875" customWidth="1"/>
    <col min="3074" max="3074" width="6.6640625" customWidth="1"/>
    <col min="3075" max="3075" width="1.6640625" customWidth="1"/>
    <col min="3076" max="3077" width="6.6640625" customWidth="1"/>
    <col min="3078" max="3078" width="1.6640625" customWidth="1"/>
    <col min="3079" max="3080" width="6.6640625" customWidth="1"/>
    <col min="3081" max="3081" width="1.6640625" customWidth="1"/>
    <col min="3082" max="3083" width="6.6640625" customWidth="1"/>
    <col min="3084" max="3084" width="1.6640625" customWidth="1"/>
    <col min="3085" max="3085" width="6.6640625" customWidth="1"/>
    <col min="3086" max="3086" width="4.6640625" customWidth="1"/>
    <col min="3087" max="3087" width="1.6640625" customWidth="1"/>
    <col min="3088" max="3088" width="4.6640625" customWidth="1"/>
    <col min="3089" max="3090" width="6.6640625" customWidth="1"/>
    <col min="3091" max="3091" width="9.109375" customWidth="1"/>
    <col min="3329" max="3329" width="0.88671875" customWidth="1"/>
    <col min="3330" max="3330" width="6.6640625" customWidth="1"/>
    <col min="3331" max="3331" width="1.6640625" customWidth="1"/>
    <col min="3332" max="3333" width="6.6640625" customWidth="1"/>
    <col min="3334" max="3334" width="1.6640625" customWidth="1"/>
    <col min="3335" max="3336" width="6.6640625" customWidth="1"/>
    <col min="3337" max="3337" width="1.6640625" customWidth="1"/>
    <col min="3338" max="3339" width="6.6640625" customWidth="1"/>
    <col min="3340" max="3340" width="1.6640625" customWidth="1"/>
    <col min="3341" max="3341" width="6.6640625" customWidth="1"/>
    <col min="3342" max="3342" width="4.6640625" customWidth="1"/>
    <col min="3343" max="3343" width="1.6640625" customWidth="1"/>
    <col min="3344" max="3344" width="4.6640625" customWidth="1"/>
    <col min="3345" max="3346" width="6.6640625" customWidth="1"/>
    <col min="3347" max="3347" width="9.109375" customWidth="1"/>
    <col min="3585" max="3585" width="0.88671875" customWidth="1"/>
    <col min="3586" max="3586" width="6.6640625" customWidth="1"/>
    <col min="3587" max="3587" width="1.6640625" customWidth="1"/>
    <col min="3588" max="3589" width="6.6640625" customWidth="1"/>
    <col min="3590" max="3590" width="1.6640625" customWidth="1"/>
    <col min="3591" max="3592" width="6.6640625" customWidth="1"/>
    <col min="3593" max="3593" width="1.6640625" customWidth="1"/>
    <col min="3594" max="3595" width="6.6640625" customWidth="1"/>
    <col min="3596" max="3596" width="1.6640625" customWidth="1"/>
    <col min="3597" max="3597" width="6.6640625" customWidth="1"/>
    <col min="3598" max="3598" width="4.6640625" customWidth="1"/>
    <col min="3599" max="3599" width="1.6640625" customWidth="1"/>
    <col min="3600" max="3600" width="4.6640625" customWidth="1"/>
    <col min="3601" max="3602" width="6.6640625" customWidth="1"/>
    <col min="3603" max="3603" width="9.109375" customWidth="1"/>
    <col min="3841" max="3841" width="0.88671875" customWidth="1"/>
    <col min="3842" max="3842" width="6.6640625" customWidth="1"/>
    <col min="3843" max="3843" width="1.6640625" customWidth="1"/>
    <col min="3844" max="3845" width="6.6640625" customWidth="1"/>
    <col min="3846" max="3846" width="1.6640625" customWidth="1"/>
    <col min="3847" max="3848" width="6.6640625" customWidth="1"/>
    <col min="3849" max="3849" width="1.6640625" customWidth="1"/>
    <col min="3850" max="3851" width="6.6640625" customWidth="1"/>
    <col min="3852" max="3852" width="1.6640625" customWidth="1"/>
    <col min="3853" max="3853" width="6.6640625" customWidth="1"/>
    <col min="3854" max="3854" width="4.6640625" customWidth="1"/>
    <col min="3855" max="3855" width="1.6640625" customWidth="1"/>
    <col min="3856" max="3856" width="4.6640625" customWidth="1"/>
    <col min="3857" max="3858" width="6.6640625" customWidth="1"/>
    <col min="3859" max="3859" width="9.109375" customWidth="1"/>
    <col min="4097" max="4097" width="0.88671875" customWidth="1"/>
    <col min="4098" max="4098" width="6.6640625" customWidth="1"/>
    <col min="4099" max="4099" width="1.6640625" customWidth="1"/>
    <col min="4100" max="4101" width="6.6640625" customWidth="1"/>
    <col min="4102" max="4102" width="1.6640625" customWidth="1"/>
    <col min="4103" max="4104" width="6.6640625" customWidth="1"/>
    <col min="4105" max="4105" width="1.6640625" customWidth="1"/>
    <col min="4106" max="4107" width="6.6640625" customWidth="1"/>
    <col min="4108" max="4108" width="1.6640625" customWidth="1"/>
    <col min="4109" max="4109" width="6.6640625" customWidth="1"/>
    <col min="4110" max="4110" width="4.6640625" customWidth="1"/>
    <col min="4111" max="4111" width="1.6640625" customWidth="1"/>
    <col min="4112" max="4112" width="4.6640625" customWidth="1"/>
    <col min="4113" max="4114" width="6.6640625" customWidth="1"/>
    <col min="4115" max="4115" width="9.109375" customWidth="1"/>
    <col min="4353" max="4353" width="0.88671875" customWidth="1"/>
    <col min="4354" max="4354" width="6.6640625" customWidth="1"/>
    <col min="4355" max="4355" width="1.6640625" customWidth="1"/>
    <col min="4356" max="4357" width="6.6640625" customWidth="1"/>
    <col min="4358" max="4358" width="1.6640625" customWidth="1"/>
    <col min="4359" max="4360" width="6.6640625" customWidth="1"/>
    <col min="4361" max="4361" width="1.6640625" customWidth="1"/>
    <col min="4362" max="4363" width="6.6640625" customWidth="1"/>
    <col min="4364" max="4364" width="1.6640625" customWidth="1"/>
    <col min="4365" max="4365" width="6.6640625" customWidth="1"/>
    <col min="4366" max="4366" width="4.6640625" customWidth="1"/>
    <col min="4367" max="4367" width="1.6640625" customWidth="1"/>
    <col min="4368" max="4368" width="4.6640625" customWidth="1"/>
    <col min="4369" max="4370" width="6.6640625" customWidth="1"/>
    <col min="4371" max="4371" width="9.109375" customWidth="1"/>
    <col min="4609" max="4609" width="0.88671875" customWidth="1"/>
    <col min="4610" max="4610" width="6.6640625" customWidth="1"/>
    <col min="4611" max="4611" width="1.6640625" customWidth="1"/>
    <col min="4612" max="4613" width="6.6640625" customWidth="1"/>
    <col min="4614" max="4614" width="1.6640625" customWidth="1"/>
    <col min="4615" max="4616" width="6.6640625" customWidth="1"/>
    <col min="4617" max="4617" width="1.6640625" customWidth="1"/>
    <col min="4618" max="4619" width="6.6640625" customWidth="1"/>
    <col min="4620" max="4620" width="1.6640625" customWidth="1"/>
    <col min="4621" max="4621" width="6.6640625" customWidth="1"/>
    <col min="4622" max="4622" width="4.6640625" customWidth="1"/>
    <col min="4623" max="4623" width="1.6640625" customWidth="1"/>
    <col min="4624" max="4624" width="4.6640625" customWidth="1"/>
    <col min="4625" max="4626" width="6.6640625" customWidth="1"/>
    <col min="4627" max="4627" width="9.109375" customWidth="1"/>
    <col min="4865" max="4865" width="0.88671875" customWidth="1"/>
    <col min="4866" max="4866" width="6.6640625" customWidth="1"/>
    <col min="4867" max="4867" width="1.6640625" customWidth="1"/>
    <col min="4868" max="4869" width="6.6640625" customWidth="1"/>
    <col min="4870" max="4870" width="1.6640625" customWidth="1"/>
    <col min="4871" max="4872" width="6.6640625" customWidth="1"/>
    <col min="4873" max="4873" width="1.6640625" customWidth="1"/>
    <col min="4874" max="4875" width="6.6640625" customWidth="1"/>
    <col min="4876" max="4876" width="1.6640625" customWidth="1"/>
    <col min="4877" max="4877" width="6.6640625" customWidth="1"/>
    <col min="4878" max="4878" width="4.6640625" customWidth="1"/>
    <col min="4879" max="4879" width="1.6640625" customWidth="1"/>
    <col min="4880" max="4880" width="4.6640625" customWidth="1"/>
    <col min="4881" max="4882" width="6.6640625" customWidth="1"/>
    <col min="4883" max="4883" width="9.109375" customWidth="1"/>
    <col min="5121" max="5121" width="0.88671875" customWidth="1"/>
    <col min="5122" max="5122" width="6.6640625" customWidth="1"/>
    <col min="5123" max="5123" width="1.6640625" customWidth="1"/>
    <col min="5124" max="5125" width="6.6640625" customWidth="1"/>
    <col min="5126" max="5126" width="1.6640625" customWidth="1"/>
    <col min="5127" max="5128" width="6.6640625" customWidth="1"/>
    <col min="5129" max="5129" width="1.6640625" customWidth="1"/>
    <col min="5130" max="5131" width="6.6640625" customWidth="1"/>
    <col min="5132" max="5132" width="1.6640625" customWidth="1"/>
    <col min="5133" max="5133" width="6.6640625" customWidth="1"/>
    <col min="5134" max="5134" width="4.6640625" customWidth="1"/>
    <col min="5135" max="5135" width="1.6640625" customWidth="1"/>
    <col min="5136" max="5136" width="4.6640625" customWidth="1"/>
    <col min="5137" max="5138" width="6.6640625" customWidth="1"/>
    <col min="5139" max="5139" width="9.109375" customWidth="1"/>
    <col min="5377" max="5377" width="0.88671875" customWidth="1"/>
    <col min="5378" max="5378" width="6.6640625" customWidth="1"/>
    <col min="5379" max="5379" width="1.6640625" customWidth="1"/>
    <col min="5380" max="5381" width="6.6640625" customWidth="1"/>
    <col min="5382" max="5382" width="1.6640625" customWidth="1"/>
    <col min="5383" max="5384" width="6.6640625" customWidth="1"/>
    <col min="5385" max="5385" width="1.6640625" customWidth="1"/>
    <col min="5386" max="5387" width="6.6640625" customWidth="1"/>
    <col min="5388" max="5388" width="1.6640625" customWidth="1"/>
    <col min="5389" max="5389" width="6.6640625" customWidth="1"/>
    <col min="5390" max="5390" width="4.6640625" customWidth="1"/>
    <col min="5391" max="5391" width="1.6640625" customWidth="1"/>
    <col min="5392" max="5392" width="4.6640625" customWidth="1"/>
    <col min="5393" max="5394" width="6.6640625" customWidth="1"/>
    <col min="5395" max="5395" width="9.109375" customWidth="1"/>
    <col min="5633" max="5633" width="0.88671875" customWidth="1"/>
    <col min="5634" max="5634" width="6.6640625" customWidth="1"/>
    <col min="5635" max="5635" width="1.6640625" customWidth="1"/>
    <col min="5636" max="5637" width="6.6640625" customWidth="1"/>
    <col min="5638" max="5638" width="1.6640625" customWidth="1"/>
    <col min="5639" max="5640" width="6.6640625" customWidth="1"/>
    <col min="5641" max="5641" width="1.6640625" customWidth="1"/>
    <col min="5642" max="5643" width="6.6640625" customWidth="1"/>
    <col min="5644" max="5644" width="1.6640625" customWidth="1"/>
    <col min="5645" max="5645" width="6.6640625" customWidth="1"/>
    <col min="5646" max="5646" width="4.6640625" customWidth="1"/>
    <col min="5647" max="5647" width="1.6640625" customWidth="1"/>
    <col min="5648" max="5648" width="4.6640625" customWidth="1"/>
    <col min="5649" max="5650" width="6.6640625" customWidth="1"/>
    <col min="5651" max="5651" width="9.109375" customWidth="1"/>
    <col min="5889" max="5889" width="0.88671875" customWidth="1"/>
    <col min="5890" max="5890" width="6.6640625" customWidth="1"/>
    <col min="5891" max="5891" width="1.6640625" customWidth="1"/>
    <col min="5892" max="5893" width="6.6640625" customWidth="1"/>
    <col min="5894" max="5894" width="1.6640625" customWidth="1"/>
    <col min="5895" max="5896" width="6.6640625" customWidth="1"/>
    <col min="5897" max="5897" width="1.6640625" customWidth="1"/>
    <col min="5898" max="5899" width="6.6640625" customWidth="1"/>
    <col min="5900" max="5900" width="1.6640625" customWidth="1"/>
    <col min="5901" max="5901" width="6.6640625" customWidth="1"/>
    <col min="5902" max="5902" width="4.6640625" customWidth="1"/>
    <col min="5903" max="5903" width="1.6640625" customWidth="1"/>
    <col min="5904" max="5904" width="4.6640625" customWidth="1"/>
    <col min="5905" max="5906" width="6.6640625" customWidth="1"/>
    <col min="5907" max="5907" width="9.109375" customWidth="1"/>
    <col min="6145" max="6145" width="0.88671875" customWidth="1"/>
    <col min="6146" max="6146" width="6.6640625" customWidth="1"/>
    <col min="6147" max="6147" width="1.6640625" customWidth="1"/>
    <col min="6148" max="6149" width="6.6640625" customWidth="1"/>
    <col min="6150" max="6150" width="1.6640625" customWidth="1"/>
    <col min="6151" max="6152" width="6.6640625" customWidth="1"/>
    <col min="6153" max="6153" width="1.6640625" customWidth="1"/>
    <col min="6154" max="6155" width="6.6640625" customWidth="1"/>
    <col min="6156" max="6156" width="1.6640625" customWidth="1"/>
    <col min="6157" max="6157" width="6.6640625" customWidth="1"/>
    <col min="6158" max="6158" width="4.6640625" customWidth="1"/>
    <col min="6159" max="6159" width="1.6640625" customWidth="1"/>
    <col min="6160" max="6160" width="4.6640625" customWidth="1"/>
    <col min="6161" max="6162" width="6.6640625" customWidth="1"/>
    <col min="6163" max="6163" width="9.109375" customWidth="1"/>
    <col min="6401" max="6401" width="0.88671875" customWidth="1"/>
    <col min="6402" max="6402" width="6.6640625" customWidth="1"/>
    <col min="6403" max="6403" width="1.6640625" customWidth="1"/>
    <col min="6404" max="6405" width="6.6640625" customWidth="1"/>
    <col min="6406" max="6406" width="1.6640625" customWidth="1"/>
    <col min="6407" max="6408" width="6.6640625" customWidth="1"/>
    <col min="6409" max="6409" width="1.6640625" customWidth="1"/>
    <col min="6410" max="6411" width="6.6640625" customWidth="1"/>
    <col min="6412" max="6412" width="1.6640625" customWidth="1"/>
    <col min="6413" max="6413" width="6.6640625" customWidth="1"/>
    <col min="6414" max="6414" width="4.6640625" customWidth="1"/>
    <col min="6415" max="6415" width="1.6640625" customWidth="1"/>
    <col min="6416" max="6416" width="4.6640625" customWidth="1"/>
    <col min="6417" max="6418" width="6.6640625" customWidth="1"/>
    <col min="6419" max="6419" width="9.109375" customWidth="1"/>
    <col min="6657" max="6657" width="0.88671875" customWidth="1"/>
    <col min="6658" max="6658" width="6.6640625" customWidth="1"/>
    <col min="6659" max="6659" width="1.6640625" customWidth="1"/>
    <col min="6660" max="6661" width="6.6640625" customWidth="1"/>
    <col min="6662" max="6662" width="1.6640625" customWidth="1"/>
    <col min="6663" max="6664" width="6.6640625" customWidth="1"/>
    <col min="6665" max="6665" width="1.6640625" customWidth="1"/>
    <col min="6666" max="6667" width="6.6640625" customWidth="1"/>
    <col min="6668" max="6668" width="1.6640625" customWidth="1"/>
    <col min="6669" max="6669" width="6.6640625" customWidth="1"/>
    <col min="6670" max="6670" width="4.6640625" customWidth="1"/>
    <col min="6671" max="6671" width="1.6640625" customWidth="1"/>
    <col min="6672" max="6672" width="4.6640625" customWidth="1"/>
    <col min="6673" max="6674" width="6.6640625" customWidth="1"/>
    <col min="6675" max="6675" width="9.109375" customWidth="1"/>
    <col min="6913" max="6913" width="0.88671875" customWidth="1"/>
    <col min="6914" max="6914" width="6.6640625" customWidth="1"/>
    <col min="6915" max="6915" width="1.6640625" customWidth="1"/>
    <col min="6916" max="6917" width="6.6640625" customWidth="1"/>
    <col min="6918" max="6918" width="1.6640625" customWidth="1"/>
    <col min="6919" max="6920" width="6.6640625" customWidth="1"/>
    <col min="6921" max="6921" width="1.6640625" customWidth="1"/>
    <col min="6922" max="6923" width="6.6640625" customWidth="1"/>
    <col min="6924" max="6924" width="1.6640625" customWidth="1"/>
    <col min="6925" max="6925" width="6.6640625" customWidth="1"/>
    <col min="6926" max="6926" width="4.6640625" customWidth="1"/>
    <col min="6927" max="6927" width="1.6640625" customWidth="1"/>
    <col min="6928" max="6928" width="4.6640625" customWidth="1"/>
    <col min="6929" max="6930" width="6.6640625" customWidth="1"/>
    <col min="6931" max="6931" width="9.109375" customWidth="1"/>
    <col min="7169" max="7169" width="0.88671875" customWidth="1"/>
    <col min="7170" max="7170" width="6.6640625" customWidth="1"/>
    <col min="7171" max="7171" width="1.6640625" customWidth="1"/>
    <col min="7172" max="7173" width="6.6640625" customWidth="1"/>
    <col min="7174" max="7174" width="1.6640625" customWidth="1"/>
    <col min="7175" max="7176" width="6.6640625" customWidth="1"/>
    <col min="7177" max="7177" width="1.6640625" customWidth="1"/>
    <col min="7178" max="7179" width="6.6640625" customWidth="1"/>
    <col min="7180" max="7180" width="1.6640625" customWidth="1"/>
    <col min="7181" max="7181" width="6.6640625" customWidth="1"/>
    <col min="7182" max="7182" width="4.6640625" customWidth="1"/>
    <col min="7183" max="7183" width="1.6640625" customWidth="1"/>
    <col min="7184" max="7184" width="4.6640625" customWidth="1"/>
    <col min="7185" max="7186" width="6.6640625" customWidth="1"/>
    <col min="7187" max="7187" width="9.109375" customWidth="1"/>
    <col min="7425" max="7425" width="0.88671875" customWidth="1"/>
    <col min="7426" max="7426" width="6.6640625" customWidth="1"/>
    <col min="7427" max="7427" width="1.6640625" customWidth="1"/>
    <col min="7428" max="7429" width="6.6640625" customWidth="1"/>
    <col min="7430" max="7430" width="1.6640625" customWidth="1"/>
    <col min="7431" max="7432" width="6.6640625" customWidth="1"/>
    <col min="7433" max="7433" width="1.6640625" customWidth="1"/>
    <col min="7434" max="7435" width="6.6640625" customWidth="1"/>
    <col min="7436" max="7436" width="1.6640625" customWidth="1"/>
    <col min="7437" max="7437" width="6.6640625" customWidth="1"/>
    <col min="7438" max="7438" width="4.6640625" customWidth="1"/>
    <col min="7439" max="7439" width="1.6640625" customWidth="1"/>
    <col min="7440" max="7440" width="4.6640625" customWidth="1"/>
    <col min="7441" max="7442" width="6.6640625" customWidth="1"/>
    <col min="7443" max="7443" width="9.109375" customWidth="1"/>
    <col min="7681" max="7681" width="0.88671875" customWidth="1"/>
    <col min="7682" max="7682" width="6.6640625" customWidth="1"/>
    <col min="7683" max="7683" width="1.6640625" customWidth="1"/>
    <col min="7684" max="7685" width="6.6640625" customWidth="1"/>
    <col min="7686" max="7686" width="1.6640625" customWidth="1"/>
    <col min="7687" max="7688" width="6.6640625" customWidth="1"/>
    <col min="7689" max="7689" width="1.6640625" customWidth="1"/>
    <col min="7690" max="7691" width="6.6640625" customWidth="1"/>
    <col min="7692" max="7692" width="1.6640625" customWidth="1"/>
    <col min="7693" max="7693" width="6.6640625" customWidth="1"/>
    <col min="7694" max="7694" width="4.6640625" customWidth="1"/>
    <col min="7695" max="7695" width="1.6640625" customWidth="1"/>
    <col min="7696" max="7696" width="4.6640625" customWidth="1"/>
    <col min="7697" max="7698" width="6.6640625" customWidth="1"/>
    <col min="7699" max="7699" width="9.109375" customWidth="1"/>
    <col min="7937" max="7937" width="0.88671875" customWidth="1"/>
    <col min="7938" max="7938" width="6.6640625" customWidth="1"/>
    <col min="7939" max="7939" width="1.6640625" customWidth="1"/>
    <col min="7940" max="7941" width="6.6640625" customWidth="1"/>
    <col min="7942" max="7942" width="1.6640625" customWidth="1"/>
    <col min="7943" max="7944" width="6.6640625" customWidth="1"/>
    <col min="7945" max="7945" width="1.6640625" customWidth="1"/>
    <col min="7946" max="7947" width="6.6640625" customWidth="1"/>
    <col min="7948" max="7948" width="1.6640625" customWidth="1"/>
    <col min="7949" max="7949" width="6.6640625" customWidth="1"/>
    <col min="7950" max="7950" width="4.6640625" customWidth="1"/>
    <col min="7951" max="7951" width="1.6640625" customWidth="1"/>
    <col min="7952" max="7952" width="4.6640625" customWidth="1"/>
    <col min="7953" max="7954" width="6.6640625" customWidth="1"/>
    <col min="7955" max="7955" width="9.109375" customWidth="1"/>
    <col min="8193" max="8193" width="0.88671875" customWidth="1"/>
    <col min="8194" max="8194" width="6.6640625" customWidth="1"/>
    <col min="8195" max="8195" width="1.6640625" customWidth="1"/>
    <col min="8196" max="8197" width="6.6640625" customWidth="1"/>
    <col min="8198" max="8198" width="1.6640625" customWidth="1"/>
    <col min="8199" max="8200" width="6.6640625" customWidth="1"/>
    <col min="8201" max="8201" width="1.6640625" customWidth="1"/>
    <col min="8202" max="8203" width="6.6640625" customWidth="1"/>
    <col min="8204" max="8204" width="1.6640625" customWidth="1"/>
    <col min="8205" max="8205" width="6.6640625" customWidth="1"/>
    <col min="8206" max="8206" width="4.6640625" customWidth="1"/>
    <col min="8207" max="8207" width="1.6640625" customWidth="1"/>
    <col min="8208" max="8208" width="4.6640625" customWidth="1"/>
    <col min="8209" max="8210" width="6.6640625" customWidth="1"/>
    <col min="8211" max="8211" width="9.109375" customWidth="1"/>
    <col min="8449" max="8449" width="0.88671875" customWidth="1"/>
    <col min="8450" max="8450" width="6.6640625" customWidth="1"/>
    <col min="8451" max="8451" width="1.6640625" customWidth="1"/>
    <col min="8452" max="8453" width="6.6640625" customWidth="1"/>
    <col min="8454" max="8454" width="1.6640625" customWidth="1"/>
    <col min="8455" max="8456" width="6.6640625" customWidth="1"/>
    <col min="8457" max="8457" width="1.6640625" customWidth="1"/>
    <col min="8458" max="8459" width="6.6640625" customWidth="1"/>
    <col min="8460" max="8460" width="1.6640625" customWidth="1"/>
    <col min="8461" max="8461" width="6.6640625" customWidth="1"/>
    <col min="8462" max="8462" width="4.6640625" customWidth="1"/>
    <col min="8463" max="8463" width="1.6640625" customWidth="1"/>
    <col min="8464" max="8464" width="4.6640625" customWidth="1"/>
    <col min="8465" max="8466" width="6.6640625" customWidth="1"/>
    <col min="8467" max="8467" width="9.109375" customWidth="1"/>
    <col min="8705" max="8705" width="0.88671875" customWidth="1"/>
    <col min="8706" max="8706" width="6.6640625" customWidth="1"/>
    <col min="8707" max="8707" width="1.6640625" customWidth="1"/>
    <col min="8708" max="8709" width="6.6640625" customWidth="1"/>
    <col min="8710" max="8710" width="1.6640625" customWidth="1"/>
    <col min="8711" max="8712" width="6.6640625" customWidth="1"/>
    <col min="8713" max="8713" width="1.6640625" customWidth="1"/>
    <col min="8714" max="8715" width="6.6640625" customWidth="1"/>
    <col min="8716" max="8716" width="1.6640625" customWidth="1"/>
    <col min="8717" max="8717" width="6.6640625" customWidth="1"/>
    <col min="8718" max="8718" width="4.6640625" customWidth="1"/>
    <col min="8719" max="8719" width="1.6640625" customWidth="1"/>
    <col min="8720" max="8720" width="4.6640625" customWidth="1"/>
    <col min="8721" max="8722" width="6.6640625" customWidth="1"/>
    <col min="8723" max="8723" width="9.109375" customWidth="1"/>
    <col min="8961" max="8961" width="0.88671875" customWidth="1"/>
    <col min="8962" max="8962" width="6.6640625" customWidth="1"/>
    <col min="8963" max="8963" width="1.6640625" customWidth="1"/>
    <col min="8964" max="8965" width="6.6640625" customWidth="1"/>
    <col min="8966" max="8966" width="1.6640625" customWidth="1"/>
    <col min="8967" max="8968" width="6.6640625" customWidth="1"/>
    <col min="8969" max="8969" width="1.6640625" customWidth="1"/>
    <col min="8970" max="8971" width="6.6640625" customWidth="1"/>
    <col min="8972" max="8972" width="1.6640625" customWidth="1"/>
    <col min="8973" max="8973" width="6.6640625" customWidth="1"/>
    <col min="8974" max="8974" width="4.6640625" customWidth="1"/>
    <col min="8975" max="8975" width="1.6640625" customWidth="1"/>
    <col min="8976" max="8976" width="4.6640625" customWidth="1"/>
    <col min="8977" max="8978" width="6.6640625" customWidth="1"/>
    <col min="8979" max="8979" width="9.109375" customWidth="1"/>
    <col min="9217" max="9217" width="0.88671875" customWidth="1"/>
    <col min="9218" max="9218" width="6.6640625" customWidth="1"/>
    <col min="9219" max="9219" width="1.6640625" customWidth="1"/>
    <col min="9220" max="9221" width="6.6640625" customWidth="1"/>
    <col min="9222" max="9222" width="1.6640625" customWidth="1"/>
    <col min="9223" max="9224" width="6.6640625" customWidth="1"/>
    <col min="9225" max="9225" width="1.6640625" customWidth="1"/>
    <col min="9226" max="9227" width="6.6640625" customWidth="1"/>
    <col min="9228" max="9228" width="1.6640625" customWidth="1"/>
    <col min="9229" max="9229" width="6.6640625" customWidth="1"/>
    <col min="9230" max="9230" width="4.6640625" customWidth="1"/>
    <col min="9231" max="9231" width="1.6640625" customWidth="1"/>
    <col min="9232" max="9232" width="4.6640625" customWidth="1"/>
    <col min="9233" max="9234" width="6.6640625" customWidth="1"/>
    <col min="9235" max="9235" width="9.109375" customWidth="1"/>
    <col min="9473" max="9473" width="0.88671875" customWidth="1"/>
    <col min="9474" max="9474" width="6.6640625" customWidth="1"/>
    <col min="9475" max="9475" width="1.6640625" customWidth="1"/>
    <col min="9476" max="9477" width="6.6640625" customWidth="1"/>
    <col min="9478" max="9478" width="1.6640625" customWidth="1"/>
    <col min="9479" max="9480" width="6.6640625" customWidth="1"/>
    <col min="9481" max="9481" width="1.6640625" customWidth="1"/>
    <col min="9482" max="9483" width="6.6640625" customWidth="1"/>
    <col min="9484" max="9484" width="1.6640625" customWidth="1"/>
    <col min="9485" max="9485" width="6.6640625" customWidth="1"/>
    <col min="9486" max="9486" width="4.6640625" customWidth="1"/>
    <col min="9487" max="9487" width="1.6640625" customWidth="1"/>
    <col min="9488" max="9488" width="4.6640625" customWidth="1"/>
    <col min="9489" max="9490" width="6.6640625" customWidth="1"/>
    <col min="9491" max="9491" width="9.109375" customWidth="1"/>
    <col min="9729" max="9729" width="0.88671875" customWidth="1"/>
    <col min="9730" max="9730" width="6.6640625" customWidth="1"/>
    <col min="9731" max="9731" width="1.6640625" customWidth="1"/>
    <col min="9732" max="9733" width="6.6640625" customWidth="1"/>
    <col min="9734" max="9734" width="1.6640625" customWidth="1"/>
    <col min="9735" max="9736" width="6.6640625" customWidth="1"/>
    <col min="9737" max="9737" width="1.6640625" customWidth="1"/>
    <col min="9738" max="9739" width="6.6640625" customWidth="1"/>
    <col min="9740" max="9740" width="1.6640625" customWidth="1"/>
    <col min="9741" max="9741" width="6.6640625" customWidth="1"/>
    <col min="9742" max="9742" width="4.6640625" customWidth="1"/>
    <col min="9743" max="9743" width="1.6640625" customWidth="1"/>
    <col min="9744" max="9744" width="4.6640625" customWidth="1"/>
    <col min="9745" max="9746" width="6.6640625" customWidth="1"/>
    <col min="9747" max="9747" width="9.109375" customWidth="1"/>
    <col min="9985" max="9985" width="0.88671875" customWidth="1"/>
    <col min="9986" max="9986" width="6.6640625" customWidth="1"/>
    <col min="9987" max="9987" width="1.6640625" customWidth="1"/>
    <col min="9988" max="9989" width="6.6640625" customWidth="1"/>
    <col min="9990" max="9990" width="1.6640625" customWidth="1"/>
    <col min="9991" max="9992" width="6.6640625" customWidth="1"/>
    <col min="9993" max="9993" width="1.6640625" customWidth="1"/>
    <col min="9994" max="9995" width="6.6640625" customWidth="1"/>
    <col min="9996" max="9996" width="1.6640625" customWidth="1"/>
    <col min="9997" max="9997" width="6.6640625" customWidth="1"/>
    <col min="9998" max="9998" width="4.6640625" customWidth="1"/>
    <col min="9999" max="9999" width="1.6640625" customWidth="1"/>
    <col min="10000" max="10000" width="4.6640625" customWidth="1"/>
    <col min="10001" max="10002" width="6.6640625" customWidth="1"/>
    <col min="10003" max="10003" width="9.109375" customWidth="1"/>
    <col min="10241" max="10241" width="0.88671875" customWidth="1"/>
    <col min="10242" max="10242" width="6.6640625" customWidth="1"/>
    <col min="10243" max="10243" width="1.6640625" customWidth="1"/>
    <col min="10244" max="10245" width="6.6640625" customWidth="1"/>
    <col min="10246" max="10246" width="1.6640625" customWidth="1"/>
    <col min="10247" max="10248" width="6.6640625" customWidth="1"/>
    <col min="10249" max="10249" width="1.6640625" customWidth="1"/>
    <col min="10250" max="10251" width="6.6640625" customWidth="1"/>
    <col min="10252" max="10252" width="1.6640625" customWidth="1"/>
    <col min="10253" max="10253" width="6.6640625" customWidth="1"/>
    <col min="10254" max="10254" width="4.6640625" customWidth="1"/>
    <col min="10255" max="10255" width="1.6640625" customWidth="1"/>
    <col min="10256" max="10256" width="4.6640625" customWidth="1"/>
    <col min="10257" max="10258" width="6.6640625" customWidth="1"/>
    <col min="10259" max="10259" width="9.109375" customWidth="1"/>
    <col min="10497" max="10497" width="0.88671875" customWidth="1"/>
    <col min="10498" max="10498" width="6.6640625" customWidth="1"/>
    <col min="10499" max="10499" width="1.6640625" customWidth="1"/>
    <col min="10500" max="10501" width="6.6640625" customWidth="1"/>
    <col min="10502" max="10502" width="1.6640625" customWidth="1"/>
    <col min="10503" max="10504" width="6.6640625" customWidth="1"/>
    <col min="10505" max="10505" width="1.6640625" customWidth="1"/>
    <col min="10506" max="10507" width="6.6640625" customWidth="1"/>
    <col min="10508" max="10508" width="1.6640625" customWidth="1"/>
    <col min="10509" max="10509" width="6.6640625" customWidth="1"/>
    <col min="10510" max="10510" width="4.6640625" customWidth="1"/>
    <col min="10511" max="10511" width="1.6640625" customWidth="1"/>
    <col min="10512" max="10512" width="4.6640625" customWidth="1"/>
    <col min="10513" max="10514" width="6.6640625" customWidth="1"/>
    <col min="10515" max="10515" width="9.109375" customWidth="1"/>
    <col min="10753" max="10753" width="0.88671875" customWidth="1"/>
    <col min="10754" max="10754" width="6.6640625" customWidth="1"/>
    <col min="10755" max="10755" width="1.6640625" customWidth="1"/>
    <col min="10756" max="10757" width="6.6640625" customWidth="1"/>
    <col min="10758" max="10758" width="1.6640625" customWidth="1"/>
    <col min="10759" max="10760" width="6.6640625" customWidth="1"/>
    <col min="10761" max="10761" width="1.6640625" customWidth="1"/>
    <col min="10762" max="10763" width="6.6640625" customWidth="1"/>
    <col min="10764" max="10764" width="1.6640625" customWidth="1"/>
    <col min="10765" max="10765" width="6.6640625" customWidth="1"/>
    <col min="10766" max="10766" width="4.6640625" customWidth="1"/>
    <col min="10767" max="10767" width="1.6640625" customWidth="1"/>
    <col min="10768" max="10768" width="4.6640625" customWidth="1"/>
    <col min="10769" max="10770" width="6.6640625" customWidth="1"/>
    <col min="10771" max="10771" width="9.109375" customWidth="1"/>
    <col min="11009" max="11009" width="0.88671875" customWidth="1"/>
    <col min="11010" max="11010" width="6.6640625" customWidth="1"/>
    <col min="11011" max="11011" width="1.6640625" customWidth="1"/>
    <col min="11012" max="11013" width="6.6640625" customWidth="1"/>
    <col min="11014" max="11014" width="1.6640625" customWidth="1"/>
    <col min="11015" max="11016" width="6.6640625" customWidth="1"/>
    <col min="11017" max="11017" width="1.6640625" customWidth="1"/>
    <col min="11018" max="11019" width="6.6640625" customWidth="1"/>
    <col min="11020" max="11020" width="1.6640625" customWidth="1"/>
    <col min="11021" max="11021" width="6.6640625" customWidth="1"/>
    <col min="11022" max="11022" width="4.6640625" customWidth="1"/>
    <col min="11023" max="11023" width="1.6640625" customWidth="1"/>
    <col min="11024" max="11024" width="4.6640625" customWidth="1"/>
    <col min="11025" max="11026" width="6.6640625" customWidth="1"/>
    <col min="11027" max="11027" width="9.109375" customWidth="1"/>
    <col min="11265" max="11265" width="0.88671875" customWidth="1"/>
    <col min="11266" max="11266" width="6.6640625" customWidth="1"/>
    <col min="11267" max="11267" width="1.6640625" customWidth="1"/>
    <col min="11268" max="11269" width="6.6640625" customWidth="1"/>
    <col min="11270" max="11270" width="1.6640625" customWidth="1"/>
    <col min="11271" max="11272" width="6.6640625" customWidth="1"/>
    <col min="11273" max="11273" width="1.6640625" customWidth="1"/>
    <col min="11274" max="11275" width="6.6640625" customWidth="1"/>
    <col min="11276" max="11276" width="1.6640625" customWidth="1"/>
    <col min="11277" max="11277" width="6.6640625" customWidth="1"/>
    <col min="11278" max="11278" width="4.6640625" customWidth="1"/>
    <col min="11279" max="11279" width="1.6640625" customWidth="1"/>
    <col min="11280" max="11280" width="4.6640625" customWidth="1"/>
    <col min="11281" max="11282" width="6.6640625" customWidth="1"/>
    <col min="11283" max="11283" width="9.109375" customWidth="1"/>
    <col min="11521" max="11521" width="0.88671875" customWidth="1"/>
    <col min="11522" max="11522" width="6.6640625" customWidth="1"/>
    <col min="11523" max="11523" width="1.6640625" customWidth="1"/>
    <col min="11524" max="11525" width="6.6640625" customWidth="1"/>
    <col min="11526" max="11526" width="1.6640625" customWidth="1"/>
    <col min="11527" max="11528" width="6.6640625" customWidth="1"/>
    <col min="11529" max="11529" width="1.6640625" customWidth="1"/>
    <col min="11530" max="11531" width="6.6640625" customWidth="1"/>
    <col min="11532" max="11532" width="1.6640625" customWidth="1"/>
    <col min="11533" max="11533" width="6.6640625" customWidth="1"/>
    <col min="11534" max="11534" width="4.6640625" customWidth="1"/>
    <col min="11535" max="11535" width="1.6640625" customWidth="1"/>
    <col min="11536" max="11536" width="4.6640625" customWidth="1"/>
    <col min="11537" max="11538" width="6.6640625" customWidth="1"/>
    <col min="11539" max="11539" width="9.109375" customWidth="1"/>
    <col min="11777" max="11777" width="0.88671875" customWidth="1"/>
    <col min="11778" max="11778" width="6.6640625" customWidth="1"/>
    <col min="11779" max="11779" width="1.6640625" customWidth="1"/>
    <col min="11780" max="11781" width="6.6640625" customWidth="1"/>
    <col min="11782" max="11782" width="1.6640625" customWidth="1"/>
    <col min="11783" max="11784" width="6.6640625" customWidth="1"/>
    <col min="11785" max="11785" width="1.6640625" customWidth="1"/>
    <col min="11786" max="11787" width="6.6640625" customWidth="1"/>
    <col min="11788" max="11788" width="1.6640625" customWidth="1"/>
    <col min="11789" max="11789" width="6.6640625" customWidth="1"/>
    <col min="11790" max="11790" width="4.6640625" customWidth="1"/>
    <col min="11791" max="11791" width="1.6640625" customWidth="1"/>
    <col min="11792" max="11792" width="4.6640625" customWidth="1"/>
    <col min="11793" max="11794" width="6.6640625" customWidth="1"/>
    <col min="11795" max="11795" width="9.109375" customWidth="1"/>
    <col min="12033" max="12033" width="0.88671875" customWidth="1"/>
    <col min="12034" max="12034" width="6.6640625" customWidth="1"/>
    <col min="12035" max="12035" width="1.6640625" customWidth="1"/>
    <col min="12036" max="12037" width="6.6640625" customWidth="1"/>
    <col min="12038" max="12038" width="1.6640625" customWidth="1"/>
    <col min="12039" max="12040" width="6.6640625" customWidth="1"/>
    <col min="12041" max="12041" width="1.6640625" customWidth="1"/>
    <col min="12042" max="12043" width="6.6640625" customWidth="1"/>
    <col min="12044" max="12044" width="1.6640625" customWidth="1"/>
    <col min="12045" max="12045" width="6.6640625" customWidth="1"/>
    <col min="12046" max="12046" width="4.6640625" customWidth="1"/>
    <col min="12047" max="12047" width="1.6640625" customWidth="1"/>
    <col min="12048" max="12048" width="4.6640625" customWidth="1"/>
    <col min="12049" max="12050" width="6.6640625" customWidth="1"/>
    <col min="12051" max="12051" width="9.109375" customWidth="1"/>
    <col min="12289" max="12289" width="0.88671875" customWidth="1"/>
    <col min="12290" max="12290" width="6.6640625" customWidth="1"/>
    <col min="12291" max="12291" width="1.6640625" customWidth="1"/>
    <col min="12292" max="12293" width="6.6640625" customWidth="1"/>
    <col min="12294" max="12294" width="1.6640625" customWidth="1"/>
    <col min="12295" max="12296" width="6.6640625" customWidth="1"/>
    <col min="12297" max="12297" width="1.6640625" customWidth="1"/>
    <col min="12298" max="12299" width="6.6640625" customWidth="1"/>
    <col min="12300" max="12300" width="1.6640625" customWidth="1"/>
    <col min="12301" max="12301" width="6.6640625" customWidth="1"/>
    <col min="12302" max="12302" width="4.6640625" customWidth="1"/>
    <col min="12303" max="12303" width="1.6640625" customWidth="1"/>
    <col min="12304" max="12304" width="4.6640625" customWidth="1"/>
    <col min="12305" max="12306" width="6.6640625" customWidth="1"/>
    <col min="12307" max="12307" width="9.109375" customWidth="1"/>
    <col min="12545" max="12545" width="0.88671875" customWidth="1"/>
    <col min="12546" max="12546" width="6.6640625" customWidth="1"/>
    <col min="12547" max="12547" width="1.6640625" customWidth="1"/>
    <col min="12548" max="12549" width="6.6640625" customWidth="1"/>
    <col min="12550" max="12550" width="1.6640625" customWidth="1"/>
    <col min="12551" max="12552" width="6.6640625" customWidth="1"/>
    <col min="12553" max="12553" width="1.6640625" customWidth="1"/>
    <col min="12554" max="12555" width="6.6640625" customWidth="1"/>
    <col min="12556" max="12556" width="1.6640625" customWidth="1"/>
    <col min="12557" max="12557" width="6.6640625" customWidth="1"/>
    <col min="12558" max="12558" width="4.6640625" customWidth="1"/>
    <col min="12559" max="12559" width="1.6640625" customWidth="1"/>
    <col min="12560" max="12560" width="4.6640625" customWidth="1"/>
    <col min="12561" max="12562" width="6.6640625" customWidth="1"/>
    <col min="12563" max="12563" width="9.109375" customWidth="1"/>
    <col min="12801" max="12801" width="0.88671875" customWidth="1"/>
    <col min="12802" max="12802" width="6.6640625" customWidth="1"/>
    <col min="12803" max="12803" width="1.6640625" customWidth="1"/>
    <col min="12804" max="12805" width="6.6640625" customWidth="1"/>
    <col min="12806" max="12806" width="1.6640625" customWidth="1"/>
    <col min="12807" max="12808" width="6.6640625" customWidth="1"/>
    <col min="12809" max="12809" width="1.6640625" customWidth="1"/>
    <col min="12810" max="12811" width="6.6640625" customWidth="1"/>
    <col min="12812" max="12812" width="1.6640625" customWidth="1"/>
    <col min="12813" max="12813" width="6.6640625" customWidth="1"/>
    <col min="12814" max="12814" width="4.6640625" customWidth="1"/>
    <col min="12815" max="12815" width="1.6640625" customWidth="1"/>
    <col min="12816" max="12816" width="4.6640625" customWidth="1"/>
    <col min="12817" max="12818" width="6.6640625" customWidth="1"/>
    <col min="12819" max="12819" width="9.109375" customWidth="1"/>
    <col min="13057" max="13057" width="0.88671875" customWidth="1"/>
    <col min="13058" max="13058" width="6.6640625" customWidth="1"/>
    <col min="13059" max="13059" width="1.6640625" customWidth="1"/>
    <col min="13060" max="13061" width="6.6640625" customWidth="1"/>
    <col min="13062" max="13062" width="1.6640625" customWidth="1"/>
    <col min="13063" max="13064" width="6.6640625" customWidth="1"/>
    <col min="13065" max="13065" width="1.6640625" customWidth="1"/>
    <col min="13066" max="13067" width="6.6640625" customWidth="1"/>
    <col min="13068" max="13068" width="1.6640625" customWidth="1"/>
    <col min="13069" max="13069" width="6.6640625" customWidth="1"/>
    <col min="13070" max="13070" width="4.6640625" customWidth="1"/>
    <col min="13071" max="13071" width="1.6640625" customWidth="1"/>
    <col min="13072" max="13072" width="4.6640625" customWidth="1"/>
    <col min="13073" max="13074" width="6.6640625" customWidth="1"/>
    <col min="13075" max="13075" width="9.109375" customWidth="1"/>
    <col min="13313" max="13313" width="0.88671875" customWidth="1"/>
    <col min="13314" max="13314" width="6.6640625" customWidth="1"/>
    <col min="13315" max="13315" width="1.6640625" customWidth="1"/>
    <col min="13316" max="13317" width="6.6640625" customWidth="1"/>
    <col min="13318" max="13318" width="1.6640625" customWidth="1"/>
    <col min="13319" max="13320" width="6.6640625" customWidth="1"/>
    <col min="13321" max="13321" width="1.6640625" customWidth="1"/>
    <col min="13322" max="13323" width="6.6640625" customWidth="1"/>
    <col min="13324" max="13324" width="1.6640625" customWidth="1"/>
    <col min="13325" max="13325" width="6.6640625" customWidth="1"/>
    <col min="13326" max="13326" width="4.6640625" customWidth="1"/>
    <col min="13327" max="13327" width="1.6640625" customWidth="1"/>
    <col min="13328" max="13328" width="4.6640625" customWidth="1"/>
    <col min="13329" max="13330" width="6.6640625" customWidth="1"/>
    <col min="13331" max="13331" width="9.109375" customWidth="1"/>
    <col min="13569" max="13569" width="0.88671875" customWidth="1"/>
    <col min="13570" max="13570" width="6.6640625" customWidth="1"/>
    <col min="13571" max="13571" width="1.6640625" customWidth="1"/>
    <col min="13572" max="13573" width="6.6640625" customWidth="1"/>
    <col min="13574" max="13574" width="1.6640625" customWidth="1"/>
    <col min="13575" max="13576" width="6.6640625" customWidth="1"/>
    <col min="13577" max="13577" width="1.6640625" customWidth="1"/>
    <col min="13578" max="13579" width="6.6640625" customWidth="1"/>
    <col min="13580" max="13580" width="1.6640625" customWidth="1"/>
    <col min="13581" max="13581" width="6.6640625" customWidth="1"/>
    <col min="13582" max="13582" width="4.6640625" customWidth="1"/>
    <col min="13583" max="13583" width="1.6640625" customWidth="1"/>
    <col min="13584" max="13584" width="4.6640625" customWidth="1"/>
    <col min="13585" max="13586" width="6.6640625" customWidth="1"/>
    <col min="13587" max="13587" width="9.109375" customWidth="1"/>
    <col min="13825" max="13825" width="0.88671875" customWidth="1"/>
    <col min="13826" max="13826" width="6.6640625" customWidth="1"/>
    <col min="13827" max="13827" width="1.6640625" customWidth="1"/>
    <col min="13828" max="13829" width="6.6640625" customWidth="1"/>
    <col min="13830" max="13830" width="1.6640625" customWidth="1"/>
    <col min="13831" max="13832" width="6.6640625" customWidth="1"/>
    <col min="13833" max="13833" width="1.6640625" customWidth="1"/>
    <col min="13834" max="13835" width="6.6640625" customWidth="1"/>
    <col min="13836" max="13836" width="1.6640625" customWidth="1"/>
    <col min="13837" max="13837" width="6.6640625" customWidth="1"/>
    <col min="13838" max="13838" width="4.6640625" customWidth="1"/>
    <col min="13839" max="13839" width="1.6640625" customWidth="1"/>
    <col min="13840" max="13840" width="4.6640625" customWidth="1"/>
    <col min="13841" max="13842" width="6.6640625" customWidth="1"/>
    <col min="13843" max="13843" width="9.109375" customWidth="1"/>
    <col min="14081" max="14081" width="0.88671875" customWidth="1"/>
    <col min="14082" max="14082" width="6.6640625" customWidth="1"/>
    <col min="14083" max="14083" width="1.6640625" customWidth="1"/>
    <col min="14084" max="14085" width="6.6640625" customWidth="1"/>
    <col min="14086" max="14086" width="1.6640625" customWidth="1"/>
    <col min="14087" max="14088" width="6.6640625" customWidth="1"/>
    <col min="14089" max="14089" width="1.6640625" customWidth="1"/>
    <col min="14090" max="14091" width="6.6640625" customWidth="1"/>
    <col min="14092" max="14092" width="1.6640625" customWidth="1"/>
    <col min="14093" max="14093" width="6.6640625" customWidth="1"/>
    <col min="14094" max="14094" width="4.6640625" customWidth="1"/>
    <col min="14095" max="14095" width="1.6640625" customWidth="1"/>
    <col min="14096" max="14096" width="4.6640625" customWidth="1"/>
    <col min="14097" max="14098" width="6.6640625" customWidth="1"/>
    <col min="14099" max="14099" width="9.109375" customWidth="1"/>
    <col min="14337" max="14337" width="0.88671875" customWidth="1"/>
    <col min="14338" max="14338" width="6.6640625" customWidth="1"/>
    <col min="14339" max="14339" width="1.6640625" customWidth="1"/>
    <col min="14340" max="14341" width="6.6640625" customWidth="1"/>
    <col min="14342" max="14342" width="1.6640625" customWidth="1"/>
    <col min="14343" max="14344" width="6.6640625" customWidth="1"/>
    <col min="14345" max="14345" width="1.6640625" customWidth="1"/>
    <col min="14346" max="14347" width="6.6640625" customWidth="1"/>
    <col min="14348" max="14348" width="1.6640625" customWidth="1"/>
    <col min="14349" max="14349" width="6.6640625" customWidth="1"/>
    <col min="14350" max="14350" width="4.6640625" customWidth="1"/>
    <col min="14351" max="14351" width="1.6640625" customWidth="1"/>
    <col min="14352" max="14352" width="4.6640625" customWidth="1"/>
    <col min="14353" max="14354" width="6.6640625" customWidth="1"/>
    <col min="14355" max="14355" width="9.109375" customWidth="1"/>
    <col min="14593" max="14593" width="0.88671875" customWidth="1"/>
    <col min="14594" max="14594" width="6.6640625" customWidth="1"/>
    <col min="14595" max="14595" width="1.6640625" customWidth="1"/>
    <col min="14596" max="14597" width="6.6640625" customWidth="1"/>
    <col min="14598" max="14598" width="1.6640625" customWidth="1"/>
    <col min="14599" max="14600" width="6.6640625" customWidth="1"/>
    <col min="14601" max="14601" width="1.6640625" customWidth="1"/>
    <col min="14602" max="14603" width="6.6640625" customWidth="1"/>
    <col min="14604" max="14604" width="1.6640625" customWidth="1"/>
    <col min="14605" max="14605" width="6.6640625" customWidth="1"/>
    <col min="14606" max="14606" width="4.6640625" customWidth="1"/>
    <col min="14607" max="14607" width="1.6640625" customWidth="1"/>
    <col min="14608" max="14608" width="4.6640625" customWidth="1"/>
    <col min="14609" max="14610" width="6.6640625" customWidth="1"/>
    <col min="14611" max="14611" width="9.109375" customWidth="1"/>
    <col min="14849" max="14849" width="0.88671875" customWidth="1"/>
    <col min="14850" max="14850" width="6.6640625" customWidth="1"/>
    <col min="14851" max="14851" width="1.6640625" customWidth="1"/>
    <col min="14852" max="14853" width="6.6640625" customWidth="1"/>
    <col min="14854" max="14854" width="1.6640625" customWidth="1"/>
    <col min="14855" max="14856" width="6.6640625" customWidth="1"/>
    <col min="14857" max="14857" width="1.6640625" customWidth="1"/>
    <col min="14858" max="14859" width="6.6640625" customWidth="1"/>
    <col min="14860" max="14860" width="1.6640625" customWidth="1"/>
    <col min="14861" max="14861" width="6.6640625" customWidth="1"/>
    <col min="14862" max="14862" width="4.6640625" customWidth="1"/>
    <col min="14863" max="14863" width="1.6640625" customWidth="1"/>
    <col min="14864" max="14864" width="4.6640625" customWidth="1"/>
    <col min="14865" max="14866" width="6.6640625" customWidth="1"/>
    <col min="14867" max="14867" width="9.109375" customWidth="1"/>
    <col min="15105" max="15105" width="0.88671875" customWidth="1"/>
    <col min="15106" max="15106" width="6.6640625" customWidth="1"/>
    <col min="15107" max="15107" width="1.6640625" customWidth="1"/>
    <col min="15108" max="15109" width="6.6640625" customWidth="1"/>
    <col min="15110" max="15110" width="1.6640625" customWidth="1"/>
    <col min="15111" max="15112" width="6.6640625" customWidth="1"/>
    <col min="15113" max="15113" width="1.6640625" customWidth="1"/>
    <col min="15114" max="15115" width="6.6640625" customWidth="1"/>
    <col min="15116" max="15116" width="1.6640625" customWidth="1"/>
    <col min="15117" max="15117" width="6.6640625" customWidth="1"/>
    <col min="15118" max="15118" width="4.6640625" customWidth="1"/>
    <col min="15119" max="15119" width="1.6640625" customWidth="1"/>
    <col min="15120" max="15120" width="4.6640625" customWidth="1"/>
    <col min="15121" max="15122" width="6.6640625" customWidth="1"/>
    <col min="15123" max="15123" width="9.109375" customWidth="1"/>
    <col min="15361" max="15361" width="0.88671875" customWidth="1"/>
    <col min="15362" max="15362" width="6.6640625" customWidth="1"/>
    <col min="15363" max="15363" width="1.6640625" customWidth="1"/>
    <col min="15364" max="15365" width="6.6640625" customWidth="1"/>
    <col min="15366" max="15366" width="1.6640625" customWidth="1"/>
    <col min="15367" max="15368" width="6.6640625" customWidth="1"/>
    <col min="15369" max="15369" width="1.6640625" customWidth="1"/>
    <col min="15370" max="15371" width="6.6640625" customWidth="1"/>
    <col min="15372" max="15372" width="1.6640625" customWidth="1"/>
    <col min="15373" max="15373" width="6.6640625" customWidth="1"/>
    <col min="15374" max="15374" width="4.6640625" customWidth="1"/>
    <col min="15375" max="15375" width="1.6640625" customWidth="1"/>
    <col min="15376" max="15376" width="4.6640625" customWidth="1"/>
    <col min="15377" max="15378" width="6.6640625" customWidth="1"/>
    <col min="15379" max="15379" width="9.109375" customWidth="1"/>
    <col min="15617" max="15617" width="0.88671875" customWidth="1"/>
    <col min="15618" max="15618" width="6.6640625" customWidth="1"/>
    <col min="15619" max="15619" width="1.6640625" customWidth="1"/>
    <col min="15620" max="15621" width="6.6640625" customWidth="1"/>
    <col min="15622" max="15622" width="1.6640625" customWidth="1"/>
    <col min="15623" max="15624" width="6.6640625" customWidth="1"/>
    <col min="15625" max="15625" width="1.6640625" customWidth="1"/>
    <col min="15626" max="15627" width="6.6640625" customWidth="1"/>
    <col min="15628" max="15628" width="1.6640625" customWidth="1"/>
    <col min="15629" max="15629" width="6.6640625" customWidth="1"/>
    <col min="15630" max="15630" width="4.6640625" customWidth="1"/>
    <col min="15631" max="15631" width="1.6640625" customWidth="1"/>
    <col min="15632" max="15632" width="4.6640625" customWidth="1"/>
    <col min="15633" max="15634" width="6.6640625" customWidth="1"/>
    <col min="15635" max="15635" width="9.109375" customWidth="1"/>
    <col min="15873" max="15873" width="0.88671875" customWidth="1"/>
    <col min="15874" max="15874" width="6.6640625" customWidth="1"/>
    <col min="15875" max="15875" width="1.6640625" customWidth="1"/>
    <col min="15876" max="15877" width="6.6640625" customWidth="1"/>
    <col min="15878" max="15878" width="1.6640625" customWidth="1"/>
    <col min="15879" max="15880" width="6.6640625" customWidth="1"/>
    <col min="15881" max="15881" width="1.6640625" customWidth="1"/>
    <col min="15882" max="15883" width="6.6640625" customWidth="1"/>
    <col min="15884" max="15884" width="1.6640625" customWidth="1"/>
    <col min="15885" max="15885" width="6.6640625" customWidth="1"/>
    <col min="15886" max="15886" width="4.6640625" customWidth="1"/>
    <col min="15887" max="15887" width="1.6640625" customWidth="1"/>
    <col min="15888" max="15888" width="4.6640625" customWidth="1"/>
    <col min="15889" max="15890" width="6.6640625" customWidth="1"/>
    <col min="15891" max="15891" width="9.109375" customWidth="1"/>
    <col min="16129" max="16129" width="0.88671875" customWidth="1"/>
    <col min="16130" max="16130" width="6.6640625" customWidth="1"/>
    <col min="16131" max="16131" width="1.6640625" customWidth="1"/>
    <col min="16132" max="16133" width="6.6640625" customWidth="1"/>
    <col min="16134" max="16134" width="1.6640625" customWidth="1"/>
    <col min="16135" max="16136" width="6.6640625" customWidth="1"/>
    <col min="16137" max="16137" width="1.6640625" customWidth="1"/>
    <col min="16138" max="16139" width="6.6640625" customWidth="1"/>
    <col min="16140" max="16140" width="1.6640625" customWidth="1"/>
    <col min="16141" max="16141" width="6.6640625" customWidth="1"/>
    <col min="16142" max="16142" width="4.6640625" customWidth="1"/>
    <col min="16143" max="16143" width="1.6640625" customWidth="1"/>
    <col min="16144" max="16144" width="4.6640625" customWidth="1"/>
    <col min="16145" max="16146" width="6.6640625" customWidth="1"/>
    <col min="16147" max="16147" width="9.109375" customWidth="1"/>
  </cols>
  <sheetData>
    <row r="1" spans="1:19" ht="23.4" x14ac:dyDescent="0.45">
      <c r="D1" s="179" t="s">
        <v>45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9" ht="16.2" thickBot="1" x14ac:dyDescent="0.35"/>
    <row r="3" spans="1:19" s="8" customFormat="1" ht="25.05" customHeight="1" x14ac:dyDescent="0.3">
      <c r="A3" s="77"/>
      <c r="B3" s="77"/>
      <c r="C3" s="77"/>
      <c r="D3" s="78"/>
      <c r="E3" s="78"/>
      <c r="F3" s="180" t="s">
        <v>0</v>
      </c>
      <c r="G3" s="145"/>
      <c r="H3" s="145"/>
      <c r="I3" s="145"/>
      <c r="J3" s="181"/>
      <c r="K3" s="78"/>
      <c r="L3" s="78"/>
      <c r="M3" s="180" t="s">
        <v>1</v>
      </c>
      <c r="N3" s="145"/>
      <c r="O3" s="145"/>
      <c r="P3" s="181"/>
      <c r="Q3" s="78"/>
      <c r="R3" s="78"/>
      <c r="S3" s="81"/>
    </row>
    <row r="4" spans="1:19" s="8" customFormat="1" ht="25.05" customHeight="1" x14ac:dyDescent="0.3">
      <c r="A4" s="77"/>
      <c r="B4" s="77"/>
      <c r="C4" s="77"/>
      <c r="D4" s="78"/>
      <c r="E4" s="78"/>
      <c r="F4" s="171">
        <v>1</v>
      </c>
      <c r="G4" s="172"/>
      <c r="H4" s="173" t="s">
        <v>61</v>
      </c>
      <c r="I4" s="173"/>
      <c r="J4" s="174"/>
      <c r="K4" s="78"/>
      <c r="L4" s="78"/>
      <c r="M4" s="171" t="s">
        <v>2</v>
      </c>
      <c r="N4" s="172"/>
      <c r="O4" s="172"/>
      <c r="P4" s="82">
        <v>2</v>
      </c>
      <c r="Q4" s="78"/>
      <c r="R4" s="78"/>
      <c r="S4" s="81"/>
    </row>
    <row r="5" spans="1:19" s="8" customFormat="1" ht="25.05" customHeight="1" x14ac:dyDescent="0.3">
      <c r="A5" s="77"/>
      <c r="B5" s="77"/>
      <c r="C5" s="77"/>
      <c r="D5" s="78"/>
      <c r="E5" s="78"/>
      <c r="F5" s="171">
        <v>2</v>
      </c>
      <c r="G5" s="172"/>
      <c r="H5" s="173" t="s">
        <v>56</v>
      </c>
      <c r="I5" s="173"/>
      <c r="J5" s="174"/>
      <c r="K5" s="78"/>
      <c r="L5" s="78"/>
      <c r="M5" s="171" t="s">
        <v>3</v>
      </c>
      <c r="N5" s="172"/>
      <c r="O5" s="172"/>
      <c r="P5" s="82"/>
      <c r="Q5" s="78"/>
      <c r="R5" s="78"/>
      <c r="S5" s="81"/>
    </row>
    <row r="6" spans="1:19" s="8" customFormat="1" ht="25.05" customHeight="1" thickBot="1" x14ac:dyDescent="0.35">
      <c r="A6" s="77"/>
      <c r="B6" s="77"/>
      <c r="C6" s="77"/>
      <c r="D6" s="78"/>
      <c r="E6" s="78"/>
      <c r="F6" s="175">
        <v>3</v>
      </c>
      <c r="G6" s="176"/>
      <c r="H6" s="177" t="s">
        <v>62</v>
      </c>
      <c r="I6" s="177"/>
      <c r="J6" s="178"/>
      <c r="K6" s="78"/>
      <c r="L6" s="78"/>
      <c r="M6" s="175" t="s">
        <v>4</v>
      </c>
      <c r="N6" s="176"/>
      <c r="O6" s="176"/>
      <c r="P6" s="83">
        <v>1</v>
      </c>
      <c r="Q6" s="78"/>
      <c r="R6" s="78"/>
      <c r="S6" s="81"/>
    </row>
    <row r="7" spans="1:19" ht="25.05" customHeight="1" thickBot="1" x14ac:dyDescent="0.35">
      <c r="A7" s="84"/>
      <c r="B7" s="84"/>
      <c r="C7" s="84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6"/>
    </row>
    <row r="8" spans="1:19" s="8" customFormat="1" ht="25.05" customHeight="1" x14ac:dyDescent="0.3">
      <c r="A8" s="77"/>
      <c r="B8" s="77"/>
      <c r="C8" s="77"/>
      <c r="D8" s="78"/>
      <c r="E8" s="160" t="s">
        <v>5</v>
      </c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2"/>
      <c r="Q8" s="78"/>
      <c r="R8" s="78"/>
      <c r="S8" s="81"/>
    </row>
    <row r="9" spans="1:19" s="8" customFormat="1" ht="25.05" customHeight="1" x14ac:dyDescent="0.3">
      <c r="A9" s="77"/>
      <c r="B9" s="77"/>
      <c r="C9" s="77"/>
      <c r="D9" s="78"/>
      <c r="E9" s="87" t="s">
        <v>6</v>
      </c>
      <c r="F9" s="163" t="s">
        <v>7</v>
      </c>
      <c r="G9" s="164"/>
      <c r="H9" s="165" t="str">
        <f>H4</f>
        <v>ZŠ Břeclav</v>
      </c>
      <c r="I9" s="166"/>
      <c r="J9" s="167"/>
      <c r="K9" s="168" t="str">
        <f>H5</f>
        <v>ZŠ Vyškov</v>
      </c>
      <c r="L9" s="168"/>
      <c r="M9" s="169"/>
      <c r="N9" s="88">
        <v>4</v>
      </c>
      <c r="O9" s="89" t="s">
        <v>8</v>
      </c>
      <c r="P9" s="90">
        <v>1</v>
      </c>
      <c r="Q9" s="77"/>
      <c r="R9" s="77"/>
      <c r="S9" s="81"/>
    </row>
    <row r="10" spans="1:19" s="8" customFormat="1" ht="25.05" customHeight="1" x14ac:dyDescent="0.3">
      <c r="A10" s="77"/>
      <c r="B10" s="77"/>
      <c r="C10" s="77"/>
      <c r="D10" s="78"/>
      <c r="E10" s="87" t="s">
        <v>9</v>
      </c>
      <c r="F10" s="163" t="s">
        <v>10</v>
      </c>
      <c r="G10" s="164"/>
      <c r="H10" s="170" t="str">
        <f>H5</f>
        <v>ZŠ Vyškov</v>
      </c>
      <c r="I10" s="170"/>
      <c r="J10" s="170"/>
      <c r="K10" s="168" t="str">
        <f>H6</f>
        <v>Gy Šlapanice</v>
      </c>
      <c r="L10" s="168"/>
      <c r="M10" s="169"/>
      <c r="N10" s="88">
        <v>2</v>
      </c>
      <c r="O10" s="89" t="s">
        <v>8</v>
      </c>
      <c r="P10" s="90">
        <v>4</v>
      </c>
      <c r="Q10" s="77"/>
      <c r="R10" s="77"/>
      <c r="S10" s="81"/>
    </row>
    <row r="11" spans="1:19" s="8" customFormat="1" ht="25.05" customHeight="1" thickBot="1" x14ac:dyDescent="0.35">
      <c r="A11" s="77"/>
      <c r="B11" s="77"/>
      <c r="C11" s="77"/>
      <c r="D11" s="78"/>
      <c r="E11" s="91" t="s">
        <v>11</v>
      </c>
      <c r="F11" s="151" t="s">
        <v>12</v>
      </c>
      <c r="G11" s="152"/>
      <c r="H11" s="153" t="str">
        <f>H4</f>
        <v>ZŠ Břeclav</v>
      </c>
      <c r="I11" s="153"/>
      <c r="J11" s="153"/>
      <c r="K11" s="154" t="str">
        <f>H6</f>
        <v>Gy Šlapanice</v>
      </c>
      <c r="L11" s="154"/>
      <c r="M11" s="155"/>
      <c r="N11" s="92">
        <v>4</v>
      </c>
      <c r="O11" s="93" t="s">
        <v>8</v>
      </c>
      <c r="P11" s="94">
        <v>1</v>
      </c>
      <c r="Q11" s="77"/>
      <c r="R11" s="77"/>
      <c r="S11" s="81"/>
    </row>
    <row r="12" spans="1:19" ht="25.05" customHeight="1" thickBot="1" x14ac:dyDescent="0.35">
      <c r="A12" s="84"/>
      <c r="B12" s="84"/>
      <c r="C12" s="84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6"/>
    </row>
    <row r="13" spans="1:19" s="8" customFormat="1" ht="25.05" customHeight="1" x14ac:dyDescent="0.3">
      <c r="A13" s="77"/>
      <c r="B13" s="156" t="s">
        <v>13</v>
      </c>
      <c r="C13" s="157"/>
      <c r="D13" s="158"/>
      <c r="E13" s="159" t="str">
        <f>H4</f>
        <v>ZŠ Břeclav</v>
      </c>
      <c r="F13" s="159"/>
      <c r="G13" s="159"/>
      <c r="H13" s="159" t="str">
        <f>H5</f>
        <v>ZŠ Vyškov</v>
      </c>
      <c r="I13" s="159"/>
      <c r="J13" s="159"/>
      <c r="K13" s="159" t="str">
        <f>H6</f>
        <v>Gy Šlapanice</v>
      </c>
      <c r="L13" s="159"/>
      <c r="M13" s="159"/>
      <c r="N13" s="145" t="s">
        <v>14</v>
      </c>
      <c r="O13" s="145"/>
      <c r="P13" s="145"/>
      <c r="Q13" s="79" t="s">
        <v>15</v>
      </c>
      <c r="R13" s="80" t="s">
        <v>16</v>
      </c>
      <c r="S13" s="81"/>
    </row>
    <row r="14" spans="1:19" s="8" customFormat="1" ht="25.05" customHeight="1" x14ac:dyDescent="0.3">
      <c r="A14" s="77"/>
      <c r="B14" s="146" t="str">
        <f>H4</f>
        <v>ZŠ Břeclav</v>
      </c>
      <c r="C14" s="147"/>
      <c r="D14" s="147"/>
      <c r="E14" s="95">
        <v>0</v>
      </c>
      <c r="F14" s="96">
        <v>0</v>
      </c>
      <c r="G14" s="97">
        <v>0</v>
      </c>
      <c r="H14" s="98">
        <f>N9</f>
        <v>4</v>
      </c>
      <c r="I14" s="99" t="s">
        <v>8</v>
      </c>
      <c r="J14" s="100">
        <f>P9</f>
        <v>1</v>
      </c>
      <c r="K14" s="98">
        <f>N11</f>
        <v>4</v>
      </c>
      <c r="L14" s="99" t="s">
        <v>8</v>
      </c>
      <c r="M14" s="100">
        <f>P11</f>
        <v>1</v>
      </c>
      <c r="N14" s="101">
        <f>H14+K14</f>
        <v>8</v>
      </c>
      <c r="O14" s="89" t="s">
        <v>8</v>
      </c>
      <c r="P14" s="102">
        <f>J14+M14</f>
        <v>2</v>
      </c>
      <c r="Q14" s="103">
        <v>4</v>
      </c>
      <c r="R14" s="104" t="s">
        <v>6</v>
      </c>
      <c r="S14" s="81"/>
    </row>
    <row r="15" spans="1:19" s="8" customFormat="1" ht="25.05" customHeight="1" x14ac:dyDescent="0.3">
      <c r="A15" s="77"/>
      <c r="B15" s="146" t="str">
        <f>H5</f>
        <v>ZŠ Vyškov</v>
      </c>
      <c r="C15" s="147"/>
      <c r="D15" s="147"/>
      <c r="E15" s="98">
        <f>P9</f>
        <v>1</v>
      </c>
      <c r="F15" s="99" t="s">
        <v>8</v>
      </c>
      <c r="G15" s="100">
        <f>N9</f>
        <v>4</v>
      </c>
      <c r="H15" s="95">
        <v>0</v>
      </c>
      <c r="I15" s="96">
        <v>0</v>
      </c>
      <c r="J15" s="97">
        <v>0</v>
      </c>
      <c r="K15" s="98">
        <f>N10</f>
        <v>2</v>
      </c>
      <c r="L15" s="99" t="s">
        <v>8</v>
      </c>
      <c r="M15" s="100">
        <f>P10</f>
        <v>4</v>
      </c>
      <c r="N15" s="101">
        <f>E15+K15</f>
        <v>3</v>
      </c>
      <c r="O15" s="89" t="s">
        <v>8</v>
      </c>
      <c r="P15" s="102">
        <f>G15+M15</f>
        <v>8</v>
      </c>
      <c r="Q15" s="103">
        <v>2</v>
      </c>
      <c r="R15" s="104" t="s">
        <v>11</v>
      </c>
      <c r="S15" s="81"/>
    </row>
    <row r="16" spans="1:19" s="8" customFormat="1" ht="25.05" customHeight="1" thickBot="1" x14ac:dyDescent="0.35">
      <c r="A16" s="77"/>
      <c r="B16" s="148" t="str">
        <f>H6</f>
        <v>Gy Šlapanice</v>
      </c>
      <c r="C16" s="149"/>
      <c r="D16" s="150"/>
      <c r="E16" s="105">
        <f>P11</f>
        <v>1</v>
      </c>
      <c r="F16" s="106" t="s">
        <v>8</v>
      </c>
      <c r="G16" s="107">
        <f>N11</f>
        <v>4</v>
      </c>
      <c r="H16" s="105">
        <f>P10</f>
        <v>4</v>
      </c>
      <c r="I16" s="106" t="s">
        <v>8</v>
      </c>
      <c r="J16" s="107">
        <f>N10</f>
        <v>2</v>
      </c>
      <c r="K16" s="108">
        <v>0</v>
      </c>
      <c r="L16" s="109">
        <v>0</v>
      </c>
      <c r="M16" s="110"/>
      <c r="N16" s="111">
        <f>E16+H16</f>
        <v>5</v>
      </c>
      <c r="O16" s="93" t="s">
        <v>8</v>
      </c>
      <c r="P16" s="112">
        <f>G16+J16</f>
        <v>6</v>
      </c>
      <c r="Q16" s="113">
        <v>3</v>
      </c>
      <c r="R16" s="114" t="s">
        <v>9</v>
      </c>
      <c r="S16" s="81"/>
    </row>
    <row r="18" spans="2:18" x14ac:dyDescent="0.3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</row>
    <row r="19" spans="2:18" x14ac:dyDescent="0.3">
      <c r="B19" s="76" t="s">
        <v>26</v>
      </c>
      <c r="C19" s="76"/>
      <c r="D19" s="5"/>
      <c r="E19" s="143" t="s">
        <v>60</v>
      </c>
      <c r="F19" s="143"/>
      <c r="G19" s="143"/>
      <c r="J19" s="143" t="s">
        <v>61</v>
      </c>
      <c r="K19" s="143"/>
      <c r="L19" s="143"/>
      <c r="M19" s="3">
        <v>4</v>
      </c>
      <c r="N19" s="3">
        <v>3</v>
      </c>
    </row>
    <row r="20" spans="2:18" x14ac:dyDescent="0.3">
      <c r="B20" s="76"/>
      <c r="C20" s="76"/>
      <c r="G20" s="144"/>
      <c r="H20" s="144"/>
      <c r="J20" s="144"/>
      <c r="K20" s="144"/>
    </row>
    <row r="21" spans="2:18" x14ac:dyDescent="0.3">
      <c r="B21" s="76" t="s">
        <v>27</v>
      </c>
      <c r="C21" s="76"/>
      <c r="E21" s="143" t="s">
        <v>86</v>
      </c>
      <c r="F21" s="143"/>
      <c r="G21" s="143"/>
      <c r="J21" s="143" t="s">
        <v>62</v>
      </c>
      <c r="K21" s="143"/>
      <c r="L21" s="143"/>
      <c r="M21" s="3">
        <v>3</v>
      </c>
      <c r="N21" s="3">
        <v>4</v>
      </c>
    </row>
    <row r="22" spans="2:18" x14ac:dyDescent="0.3">
      <c r="G22" s="144"/>
      <c r="H22" s="144"/>
      <c r="J22" s="144"/>
      <c r="K22" s="144"/>
    </row>
    <row r="23" spans="2:18" x14ac:dyDescent="0.3">
      <c r="B23" s="1" t="s">
        <v>82</v>
      </c>
      <c r="E23" s="143" t="s">
        <v>58</v>
      </c>
      <c r="F23" s="143"/>
      <c r="G23" s="143"/>
      <c r="J23" s="143" t="s">
        <v>56</v>
      </c>
      <c r="K23" s="143"/>
      <c r="M23" s="3">
        <v>3</v>
      </c>
      <c r="N23" s="3">
        <v>4</v>
      </c>
    </row>
    <row r="29" spans="2:18" hidden="1" x14ac:dyDescent="0.3"/>
    <row r="30" spans="2:18" hidden="1" x14ac:dyDescent="0.3"/>
    <row r="31" spans="2:18" hidden="1" x14ac:dyDescent="0.3"/>
    <row r="32" spans="2:18" hidden="1" x14ac:dyDescent="0.3"/>
    <row r="33" hidden="1" x14ac:dyDescent="0.3"/>
  </sheetData>
  <mergeCells count="40">
    <mergeCell ref="G20:H20"/>
    <mergeCell ref="J20:K20"/>
    <mergeCell ref="E21:G21"/>
    <mergeCell ref="J21:L21"/>
    <mergeCell ref="G22:H22"/>
    <mergeCell ref="J22:K22"/>
    <mergeCell ref="N13:P13"/>
    <mergeCell ref="B14:D14"/>
    <mergeCell ref="B15:D15"/>
    <mergeCell ref="B16:D16"/>
    <mergeCell ref="E19:G19"/>
    <mergeCell ref="J19:L19"/>
    <mergeCell ref="F11:G11"/>
    <mergeCell ref="H11:J11"/>
    <mergeCell ref="K11:M11"/>
    <mergeCell ref="B13:D13"/>
    <mergeCell ref="E13:G13"/>
    <mergeCell ref="H13:J13"/>
    <mergeCell ref="K13:M13"/>
    <mergeCell ref="H9:J9"/>
    <mergeCell ref="K9:M9"/>
    <mergeCell ref="F10:G10"/>
    <mergeCell ref="H10:J10"/>
    <mergeCell ref="K10:M10"/>
    <mergeCell ref="E23:G23"/>
    <mergeCell ref="J23:K23"/>
    <mergeCell ref="D1:R1"/>
    <mergeCell ref="F3:J3"/>
    <mergeCell ref="M3:P3"/>
    <mergeCell ref="F4:G4"/>
    <mergeCell ref="H4:J4"/>
    <mergeCell ref="M4:O4"/>
    <mergeCell ref="F5:G5"/>
    <mergeCell ref="H5:J5"/>
    <mergeCell ref="M5:O5"/>
    <mergeCell ref="F6:G6"/>
    <mergeCell ref="H6:J6"/>
    <mergeCell ref="M6:O6"/>
    <mergeCell ref="E8:P8"/>
    <mergeCell ref="F9:G9"/>
  </mergeCells>
  <conditionalFormatting sqref="S33">
    <cfRule type="cellIs" dxfId="2" priority="1" stopIfTrue="1" operator="equal">
      <formula>$S$28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FBC77-A23E-4DF5-89A9-36B298ACE667}">
  <dimension ref="A1:AK46"/>
  <sheetViews>
    <sheetView topLeftCell="A6" workbookViewId="0">
      <selection activeCell="AM24" sqref="AM24"/>
    </sheetView>
  </sheetViews>
  <sheetFormatPr defaultRowHeight="15.6" x14ac:dyDescent="0.3"/>
  <cols>
    <col min="1" max="1" width="0.88671875" style="3" customWidth="1"/>
    <col min="2" max="2" width="14.6640625" style="3" customWidth="1"/>
    <col min="3" max="3" width="6.6640625" style="3" customWidth="1"/>
    <col min="4" max="4" width="1.6640625" style="3" customWidth="1"/>
    <col min="5" max="6" width="6.6640625" style="3" customWidth="1"/>
    <col min="7" max="7" width="1.6640625" style="3" customWidth="1"/>
    <col min="8" max="9" width="6.6640625" style="3" customWidth="1"/>
    <col min="10" max="10" width="1.6640625" style="3" customWidth="1"/>
    <col min="11" max="12" width="6.6640625" style="3" customWidth="1"/>
    <col min="13" max="13" width="1.6640625" style="3" customWidth="1"/>
    <col min="14" max="15" width="6.6640625" style="3" customWidth="1"/>
    <col min="16" max="16" width="1.6640625" style="3" customWidth="1"/>
    <col min="17" max="17" width="6.6640625" style="3" customWidth="1"/>
    <col min="18" max="18" width="4.6640625" style="3" customWidth="1"/>
    <col min="19" max="19" width="1.6640625" style="3" customWidth="1"/>
    <col min="20" max="20" width="4.6640625" style="3" customWidth="1"/>
    <col min="21" max="22" width="6.6640625" style="3" customWidth="1"/>
    <col min="23" max="23" width="2.6640625" style="73" hidden="1" customWidth="1"/>
    <col min="24" max="24" width="8.5546875" style="73" hidden="1" customWidth="1"/>
    <col min="25" max="25" width="3" style="73" hidden="1" customWidth="1"/>
    <col min="26" max="26" width="8" style="73" hidden="1" customWidth="1"/>
    <col min="27" max="27" width="3" style="73" hidden="1" customWidth="1"/>
    <col min="28" max="28" width="8" style="73" hidden="1" customWidth="1"/>
    <col min="29" max="29" width="3" style="73" hidden="1" customWidth="1"/>
    <col min="30" max="30" width="12" style="73" hidden="1" customWidth="1"/>
    <col min="31" max="31" width="3" style="73" hidden="1" customWidth="1"/>
    <col min="32" max="32" width="12" style="73" hidden="1" customWidth="1"/>
    <col min="33" max="35" width="5.109375" style="73" hidden="1" customWidth="1"/>
    <col min="36" max="36" width="2.6640625" hidden="1" customWidth="1"/>
    <col min="37" max="37" width="5.109375" hidden="1" customWidth="1"/>
    <col min="257" max="257" width="0.88671875" customWidth="1"/>
    <col min="258" max="258" width="14.6640625" customWidth="1"/>
    <col min="259" max="259" width="6.6640625" customWidth="1"/>
    <col min="260" max="260" width="1.6640625" customWidth="1"/>
    <col min="261" max="262" width="6.6640625" customWidth="1"/>
    <col min="263" max="263" width="1.6640625" customWidth="1"/>
    <col min="264" max="265" width="6.6640625" customWidth="1"/>
    <col min="266" max="266" width="1.6640625" customWidth="1"/>
    <col min="267" max="268" width="6.6640625" customWidth="1"/>
    <col min="269" max="269" width="1.6640625" customWidth="1"/>
    <col min="270" max="271" width="6.6640625" customWidth="1"/>
    <col min="272" max="272" width="1.6640625" customWidth="1"/>
    <col min="273" max="273" width="6.6640625" customWidth="1"/>
    <col min="274" max="274" width="4.6640625" customWidth="1"/>
    <col min="275" max="275" width="1.6640625" customWidth="1"/>
    <col min="276" max="276" width="4.6640625" customWidth="1"/>
    <col min="277" max="278" width="6.6640625" customWidth="1"/>
    <col min="279" max="293" width="0" hidden="1" customWidth="1"/>
    <col min="513" max="513" width="0.88671875" customWidth="1"/>
    <col min="514" max="514" width="14.6640625" customWidth="1"/>
    <col min="515" max="515" width="6.6640625" customWidth="1"/>
    <col min="516" max="516" width="1.6640625" customWidth="1"/>
    <col min="517" max="518" width="6.6640625" customWidth="1"/>
    <col min="519" max="519" width="1.6640625" customWidth="1"/>
    <col min="520" max="521" width="6.6640625" customWidth="1"/>
    <col min="522" max="522" width="1.6640625" customWidth="1"/>
    <col min="523" max="524" width="6.6640625" customWidth="1"/>
    <col min="525" max="525" width="1.6640625" customWidth="1"/>
    <col min="526" max="527" width="6.6640625" customWidth="1"/>
    <col min="528" max="528" width="1.6640625" customWidth="1"/>
    <col min="529" max="529" width="6.6640625" customWidth="1"/>
    <col min="530" max="530" width="4.6640625" customWidth="1"/>
    <col min="531" max="531" width="1.6640625" customWidth="1"/>
    <col min="532" max="532" width="4.6640625" customWidth="1"/>
    <col min="533" max="534" width="6.6640625" customWidth="1"/>
    <col min="535" max="549" width="0" hidden="1" customWidth="1"/>
    <col min="769" max="769" width="0.88671875" customWidth="1"/>
    <col min="770" max="770" width="14.6640625" customWidth="1"/>
    <col min="771" max="771" width="6.6640625" customWidth="1"/>
    <col min="772" max="772" width="1.6640625" customWidth="1"/>
    <col min="773" max="774" width="6.6640625" customWidth="1"/>
    <col min="775" max="775" width="1.6640625" customWidth="1"/>
    <col min="776" max="777" width="6.6640625" customWidth="1"/>
    <col min="778" max="778" width="1.6640625" customWidth="1"/>
    <col min="779" max="780" width="6.6640625" customWidth="1"/>
    <col min="781" max="781" width="1.6640625" customWidth="1"/>
    <col min="782" max="783" width="6.6640625" customWidth="1"/>
    <col min="784" max="784" width="1.6640625" customWidth="1"/>
    <col min="785" max="785" width="6.6640625" customWidth="1"/>
    <col min="786" max="786" width="4.6640625" customWidth="1"/>
    <col min="787" max="787" width="1.6640625" customWidth="1"/>
    <col min="788" max="788" width="4.6640625" customWidth="1"/>
    <col min="789" max="790" width="6.6640625" customWidth="1"/>
    <col min="791" max="805" width="0" hidden="1" customWidth="1"/>
    <col min="1025" max="1025" width="0.88671875" customWidth="1"/>
    <col min="1026" max="1026" width="14.6640625" customWidth="1"/>
    <col min="1027" max="1027" width="6.6640625" customWidth="1"/>
    <col min="1028" max="1028" width="1.6640625" customWidth="1"/>
    <col min="1029" max="1030" width="6.6640625" customWidth="1"/>
    <col min="1031" max="1031" width="1.6640625" customWidth="1"/>
    <col min="1032" max="1033" width="6.6640625" customWidth="1"/>
    <col min="1034" max="1034" width="1.6640625" customWidth="1"/>
    <col min="1035" max="1036" width="6.6640625" customWidth="1"/>
    <col min="1037" max="1037" width="1.6640625" customWidth="1"/>
    <col min="1038" max="1039" width="6.6640625" customWidth="1"/>
    <col min="1040" max="1040" width="1.6640625" customWidth="1"/>
    <col min="1041" max="1041" width="6.6640625" customWidth="1"/>
    <col min="1042" max="1042" width="4.6640625" customWidth="1"/>
    <col min="1043" max="1043" width="1.6640625" customWidth="1"/>
    <col min="1044" max="1044" width="4.6640625" customWidth="1"/>
    <col min="1045" max="1046" width="6.6640625" customWidth="1"/>
    <col min="1047" max="1061" width="0" hidden="1" customWidth="1"/>
    <col min="1281" max="1281" width="0.88671875" customWidth="1"/>
    <col min="1282" max="1282" width="14.6640625" customWidth="1"/>
    <col min="1283" max="1283" width="6.6640625" customWidth="1"/>
    <col min="1284" max="1284" width="1.6640625" customWidth="1"/>
    <col min="1285" max="1286" width="6.6640625" customWidth="1"/>
    <col min="1287" max="1287" width="1.6640625" customWidth="1"/>
    <col min="1288" max="1289" width="6.6640625" customWidth="1"/>
    <col min="1290" max="1290" width="1.6640625" customWidth="1"/>
    <col min="1291" max="1292" width="6.6640625" customWidth="1"/>
    <col min="1293" max="1293" width="1.6640625" customWidth="1"/>
    <col min="1294" max="1295" width="6.6640625" customWidth="1"/>
    <col min="1296" max="1296" width="1.6640625" customWidth="1"/>
    <col min="1297" max="1297" width="6.6640625" customWidth="1"/>
    <col min="1298" max="1298" width="4.6640625" customWidth="1"/>
    <col min="1299" max="1299" width="1.6640625" customWidth="1"/>
    <col min="1300" max="1300" width="4.6640625" customWidth="1"/>
    <col min="1301" max="1302" width="6.6640625" customWidth="1"/>
    <col min="1303" max="1317" width="0" hidden="1" customWidth="1"/>
    <col min="1537" max="1537" width="0.88671875" customWidth="1"/>
    <col min="1538" max="1538" width="14.6640625" customWidth="1"/>
    <col min="1539" max="1539" width="6.6640625" customWidth="1"/>
    <col min="1540" max="1540" width="1.6640625" customWidth="1"/>
    <col min="1541" max="1542" width="6.6640625" customWidth="1"/>
    <col min="1543" max="1543" width="1.6640625" customWidth="1"/>
    <col min="1544" max="1545" width="6.6640625" customWidth="1"/>
    <col min="1546" max="1546" width="1.6640625" customWidth="1"/>
    <col min="1547" max="1548" width="6.6640625" customWidth="1"/>
    <col min="1549" max="1549" width="1.6640625" customWidth="1"/>
    <col min="1550" max="1551" width="6.6640625" customWidth="1"/>
    <col min="1552" max="1552" width="1.6640625" customWidth="1"/>
    <col min="1553" max="1553" width="6.6640625" customWidth="1"/>
    <col min="1554" max="1554" width="4.6640625" customWidth="1"/>
    <col min="1555" max="1555" width="1.6640625" customWidth="1"/>
    <col min="1556" max="1556" width="4.6640625" customWidth="1"/>
    <col min="1557" max="1558" width="6.6640625" customWidth="1"/>
    <col min="1559" max="1573" width="0" hidden="1" customWidth="1"/>
    <col min="1793" max="1793" width="0.88671875" customWidth="1"/>
    <col min="1794" max="1794" width="14.6640625" customWidth="1"/>
    <col min="1795" max="1795" width="6.6640625" customWidth="1"/>
    <col min="1796" max="1796" width="1.6640625" customWidth="1"/>
    <col min="1797" max="1798" width="6.6640625" customWidth="1"/>
    <col min="1799" max="1799" width="1.6640625" customWidth="1"/>
    <col min="1800" max="1801" width="6.6640625" customWidth="1"/>
    <col min="1802" max="1802" width="1.6640625" customWidth="1"/>
    <col min="1803" max="1804" width="6.6640625" customWidth="1"/>
    <col min="1805" max="1805" width="1.6640625" customWidth="1"/>
    <col min="1806" max="1807" width="6.6640625" customWidth="1"/>
    <col min="1808" max="1808" width="1.6640625" customWidth="1"/>
    <col min="1809" max="1809" width="6.6640625" customWidth="1"/>
    <col min="1810" max="1810" width="4.6640625" customWidth="1"/>
    <col min="1811" max="1811" width="1.6640625" customWidth="1"/>
    <col min="1812" max="1812" width="4.6640625" customWidth="1"/>
    <col min="1813" max="1814" width="6.6640625" customWidth="1"/>
    <col min="1815" max="1829" width="0" hidden="1" customWidth="1"/>
    <col min="2049" max="2049" width="0.88671875" customWidth="1"/>
    <col min="2050" max="2050" width="14.6640625" customWidth="1"/>
    <col min="2051" max="2051" width="6.6640625" customWidth="1"/>
    <col min="2052" max="2052" width="1.6640625" customWidth="1"/>
    <col min="2053" max="2054" width="6.6640625" customWidth="1"/>
    <col min="2055" max="2055" width="1.6640625" customWidth="1"/>
    <col min="2056" max="2057" width="6.6640625" customWidth="1"/>
    <col min="2058" max="2058" width="1.6640625" customWidth="1"/>
    <col min="2059" max="2060" width="6.6640625" customWidth="1"/>
    <col min="2061" max="2061" width="1.6640625" customWidth="1"/>
    <col min="2062" max="2063" width="6.6640625" customWidth="1"/>
    <col min="2064" max="2064" width="1.6640625" customWidth="1"/>
    <col min="2065" max="2065" width="6.6640625" customWidth="1"/>
    <col min="2066" max="2066" width="4.6640625" customWidth="1"/>
    <col min="2067" max="2067" width="1.6640625" customWidth="1"/>
    <col min="2068" max="2068" width="4.6640625" customWidth="1"/>
    <col min="2069" max="2070" width="6.6640625" customWidth="1"/>
    <col min="2071" max="2085" width="0" hidden="1" customWidth="1"/>
    <col min="2305" max="2305" width="0.88671875" customWidth="1"/>
    <col min="2306" max="2306" width="14.6640625" customWidth="1"/>
    <col min="2307" max="2307" width="6.6640625" customWidth="1"/>
    <col min="2308" max="2308" width="1.6640625" customWidth="1"/>
    <col min="2309" max="2310" width="6.6640625" customWidth="1"/>
    <col min="2311" max="2311" width="1.6640625" customWidth="1"/>
    <col min="2312" max="2313" width="6.6640625" customWidth="1"/>
    <col min="2314" max="2314" width="1.6640625" customWidth="1"/>
    <col min="2315" max="2316" width="6.6640625" customWidth="1"/>
    <col min="2317" max="2317" width="1.6640625" customWidth="1"/>
    <col min="2318" max="2319" width="6.6640625" customWidth="1"/>
    <col min="2320" max="2320" width="1.6640625" customWidth="1"/>
    <col min="2321" max="2321" width="6.6640625" customWidth="1"/>
    <col min="2322" max="2322" width="4.6640625" customWidth="1"/>
    <col min="2323" max="2323" width="1.6640625" customWidth="1"/>
    <col min="2324" max="2324" width="4.6640625" customWidth="1"/>
    <col min="2325" max="2326" width="6.6640625" customWidth="1"/>
    <col min="2327" max="2341" width="0" hidden="1" customWidth="1"/>
    <col min="2561" max="2561" width="0.88671875" customWidth="1"/>
    <col min="2562" max="2562" width="14.6640625" customWidth="1"/>
    <col min="2563" max="2563" width="6.6640625" customWidth="1"/>
    <col min="2564" max="2564" width="1.6640625" customWidth="1"/>
    <col min="2565" max="2566" width="6.6640625" customWidth="1"/>
    <col min="2567" max="2567" width="1.6640625" customWidth="1"/>
    <col min="2568" max="2569" width="6.6640625" customWidth="1"/>
    <col min="2570" max="2570" width="1.6640625" customWidth="1"/>
    <col min="2571" max="2572" width="6.6640625" customWidth="1"/>
    <col min="2573" max="2573" width="1.6640625" customWidth="1"/>
    <col min="2574" max="2575" width="6.6640625" customWidth="1"/>
    <col min="2576" max="2576" width="1.6640625" customWidth="1"/>
    <col min="2577" max="2577" width="6.6640625" customWidth="1"/>
    <col min="2578" max="2578" width="4.6640625" customWidth="1"/>
    <col min="2579" max="2579" width="1.6640625" customWidth="1"/>
    <col min="2580" max="2580" width="4.6640625" customWidth="1"/>
    <col min="2581" max="2582" width="6.6640625" customWidth="1"/>
    <col min="2583" max="2597" width="0" hidden="1" customWidth="1"/>
    <col min="2817" max="2817" width="0.88671875" customWidth="1"/>
    <col min="2818" max="2818" width="14.6640625" customWidth="1"/>
    <col min="2819" max="2819" width="6.6640625" customWidth="1"/>
    <col min="2820" max="2820" width="1.6640625" customWidth="1"/>
    <col min="2821" max="2822" width="6.6640625" customWidth="1"/>
    <col min="2823" max="2823" width="1.6640625" customWidth="1"/>
    <col min="2824" max="2825" width="6.6640625" customWidth="1"/>
    <col min="2826" max="2826" width="1.6640625" customWidth="1"/>
    <col min="2827" max="2828" width="6.6640625" customWidth="1"/>
    <col min="2829" max="2829" width="1.6640625" customWidth="1"/>
    <col min="2830" max="2831" width="6.6640625" customWidth="1"/>
    <col min="2832" max="2832" width="1.6640625" customWidth="1"/>
    <col min="2833" max="2833" width="6.6640625" customWidth="1"/>
    <col min="2834" max="2834" width="4.6640625" customWidth="1"/>
    <col min="2835" max="2835" width="1.6640625" customWidth="1"/>
    <col min="2836" max="2836" width="4.6640625" customWidth="1"/>
    <col min="2837" max="2838" width="6.6640625" customWidth="1"/>
    <col min="2839" max="2853" width="0" hidden="1" customWidth="1"/>
    <col min="3073" max="3073" width="0.88671875" customWidth="1"/>
    <col min="3074" max="3074" width="14.6640625" customWidth="1"/>
    <col min="3075" max="3075" width="6.6640625" customWidth="1"/>
    <col min="3076" max="3076" width="1.6640625" customWidth="1"/>
    <col min="3077" max="3078" width="6.6640625" customWidth="1"/>
    <col min="3079" max="3079" width="1.6640625" customWidth="1"/>
    <col min="3080" max="3081" width="6.6640625" customWidth="1"/>
    <col min="3082" max="3082" width="1.6640625" customWidth="1"/>
    <col min="3083" max="3084" width="6.6640625" customWidth="1"/>
    <col min="3085" max="3085" width="1.6640625" customWidth="1"/>
    <col min="3086" max="3087" width="6.6640625" customWidth="1"/>
    <col min="3088" max="3088" width="1.6640625" customWidth="1"/>
    <col min="3089" max="3089" width="6.6640625" customWidth="1"/>
    <col min="3090" max="3090" width="4.6640625" customWidth="1"/>
    <col min="3091" max="3091" width="1.6640625" customWidth="1"/>
    <col min="3092" max="3092" width="4.6640625" customWidth="1"/>
    <col min="3093" max="3094" width="6.6640625" customWidth="1"/>
    <col min="3095" max="3109" width="0" hidden="1" customWidth="1"/>
    <col min="3329" max="3329" width="0.88671875" customWidth="1"/>
    <col min="3330" max="3330" width="14.6640625" customWidth="1"/>
    <col min="3331" max="3331" width="6.6640625" customWidth="1"/>
    <col min="3332" max="3332" width="1.6640625" customWidth="1"/>
    <col min="3333" max="3334" width="6.6640625" customWidth="1"/>
    <col min="3335" max="3335" width="1.6640625" customWidth="1"/>
    <col min="3336" max="3337" width="6.6640625" customWidth="1"/>
    <col min="3338" max="3338" width="1.6640625" customWidth="1"/>
    <col min="3339" max="3340" width="6.6640625" customWidth="1"/>
    <col min="3341" max="3341" width="1.6640625" customWidth="1"/>
    <col min="3342" max="3343" width="6.6640625" customWidth="1"/>
    <col min="3344" max="3344" width="1.6640625" customWidth="1"/>
    <col min="3345" max="3345" width="6.6640625" customWidth="1"/>
    <col min="3346" max="3346" width="4.6640625" customWidth="1"/>
    <col min="3347" max="3347" width="1.6640625" customWidth="1"/>
    <col min="3348" max="3348" width="4.6640625" customWidth="1"/>
    <col min="3349" max="3350" width="6.6640625" customWidth="1"/>
    <col min="3351" max="3365" width="0" hidden="1" customWidth="1"/>
    <col min="3585" max="3585" width="0.88671875" customWidth="1"/>
    <col min="3586" max="3586" width="14.6640625" customWidth="1"/>
    <col min="3587" max="3587" width="6.6640625" customWidth="1"/>
    <col min="3588" max="3588" width="1.6640625" customWidth="1"/>
    <col min="3589" max="3590" width="6.6640625" customWidth="1"/>
    <col min="3591" max="3591" width="1.6640625" customWidth="1"/>
    <col min="3592" max="3593" width="6.6640625" customWidth="1"/>
    <col min="3594" max="3594" width="1.6640625" customWidth="1"/>
    <col min="3595" max="3596" width="6.6640625" customWidth="1"/>
    <col min="3597" max="3597" width="1.6640625" customWidth="1"/>
    <col min="3598" max="3599" width="6.6640625" customWidth="1"/>
    <col min="3600" max="3600" width="1.6640625" customWidth="1"/>
    <col min="3601" max="3601" width="6.6640625" customWidth="1"/>
    <col min="3602" max="3602" width="4.6640625" customWidth="1"/>
    <col min="3603" max="3603" width="1.6640625" customWidth="1"/>
    <col min="3604" max="3604" width="4.6640625" customWidth="1"/>
    <col min="3605" max="3606" width="6.6640625" customWidth="1"/>
    <col min="3607" max="3621" width="0" hidden="1" customWidth="1"/>
    <col min="3841" max="3841" width="0.88671875" customWidth="1"/>
    <col min="3842" max="3842" width="14.6640625" customWidth="1"/>
    <col min="3843" max="3843" width="6.6640625" customWidth="1"/>
    <col min="3844" max="3844" width="1.6640625" customWidth="1"/>
    <col min="3845" max="3846" width="6.6640625" customWidth="1"/>
    <col min="3847" max="3847" width="1.6640625" customWidth="1"/>
    <col min="3848" max="3849" width="6.6640625" customWidth="1"/>
    <col min="3850" max="3850" width="1.6640625" customWidth="1"/>
    <col min="3851" max="3852" width="6.6640625" customWidth="1"/>
    <col min="3853" max="3853" width="1.6640625" customWidth="1"/>
    <col min="3854" max="3855" width="6.6640625" customWidth="1"/>
    <col min="3856" max="3856" width="1.6640625" customWidth="1"/>
    <col min="3857" max="3857" width="6.6640625" customWidth="1"/>
    <col min="3858" max="3858" width="4.6640625" customWidth="1"/>
    <col min="3859" max="3859" width="1.6640625" customWidth="1"/>
    <col min="3860" max="3860" width="4.6640625" customWidth="1"/>
    <col min="3861" max="3862" width="6.6640625" customWidth="1"/>
    <col min="3863" max="3877" width="0" hidden="1" customWidth="1"/>
    <col min="4097" max="4097" width="0.88671875" customWidth="1"/>
    <col min="4098" max="4098" width="14.6640625" customWidth="1"/>
    <col min="4099" max="4099" width="6.6640625" customWidth="1"/>
    <col min="4100" max="4100" width="1.6640625" customWidth="1"/>
    <col min="4101" max="4102" width="6.6640625" customWidth="1"/>
    <col min="4103" max="4103" width="1.6640625" customWidth="1"/>
    <col min="4104" max="4105" width="6.6640625" customWidth="1"/>
    <col min="4106" max="4106" width="1.6640625" customWidth="1"/>
    <col min="4107" max="4108" width="6.6640625" customWidth="1"/>
    <col min="4109" max="4109" width="1.6640625" customWidth="1"/>
    <col min="4110" max="4111" width="6.6640625" customWidth="1"/>
    <col min="4112" max="4112" width="1.6640625" customWidth="1"/>
    <col min="4113" max="4113" width="6.6640625" customWidth="1"/>
    <col min="4114" max="4114" width="4.6640625" customWidth="1"/>
    <col min="4115" max="4115" width="1.6640625" customWidth="1"/>
    <col min="4116" max="4116" width="4.6640625" customWidth="1"/>
    <col min="4117" max="4118" width="6.6640625" customWidth="1"/>
    <col min="4119" max="4133" width="0" hidden="1" customWidth="1"/>
    <col min="4353" max="4353" width="0.88671875" customWidth="1"/>
    <col min="4354" max="4354" width="14.6640625" customWidth="1"/>
    <col min="4355" max="4355" width="6.6640625" customWidth="1"/>
    <col min="4356" max="4356" width="1.6640625" customWidth="1"/>
    <col min="4357" max="4358" width="6.6640625" customWidth="1"/>
    <col min="4359" max="4359" width="1.6640625" customWidth="1"/>
    <col min="4360" max="4361" width="6.6640625" customWidth="1"/>
    <col min="4362" max="4362" width="1.6640625" customWidth="1"/>
    <col min="4363" max="4364" width="6.6640625" customWidth="1"/>
    <col min="4365" max="4365" width="1.6640625" customWidth="1"/>
    <col min="4366" max="4367" width="6.6640625" customWidth="1"/>
    <col min="4368" max="4368" width="1.6640625" customWidth="1"/>
    <col min="4369" max="4369" width="6.6640625" customWidth="1"/>
    <col min="4370" max="4370" width="4.6640625" customWidth="1"/>
    <col min="4371" max="4371" width="1.6640625" customWidth="1"/>
    <col min="4372" max="4372" width="4.6640625" customWidth="1"/>
    <col min="4373" max="4374" width="6.6640625" customWidth="1"/>
    <col min="4375" max="4389" width="0" hidden="1" customWidth="1"/>
    <col min="4609" max="4609" width="0.88671875" customWidth="1"/>
    <col min="4610" max="4610" width="14.6640625" customWidth="1"/>
    <col min="4611" max="4611" width="6.6640625" customWidth="1"/>
    <col min="4612" max="4612" width="1.6640625" customWidth="1"/>
    <col min="4613" max="4614" width="6.6640625" customWidth="1"/>
    <col min="4615" max="4615" width="1.6640625" customWidth="1"/>
    <col min="4616" max="4617" width="6.6640625" customWidth="1"/>
    <col min="4618" max="4618" width="1.6640625" customWidth="1"/>
    <col min="4619" max="4620" width="6.6640625" customWidth="1"/>
    <col min="4621" max="4621" width="1.6640625" customWidth="1"/>
    <col min="4622" max="4623" width="6.6640625" customWidth="1"/>
    <col min="4624" max="4624" width="1.6640625" customWidth="1"/>
    <col min="4625" max="4625" width="6.6640625" customWidth="1"/>
    <col min="4626" max="4626" width="4.6640625" customWidth="1"/>
    <col min="4627" max="4627" width="1.6640625" customWidth="1"/>
    <col min="4628" max="4628" width="4.6640625" customWidth="1"/>
    <col min="4629" max="4630" width="6.6640625" customWidth="1"/>
    <col min="4631" max="4645" width="0" hidden="1" customWidth="1"/>
    <col min="4865" max="4865" width="0.88671875" customWidth="1"/>
    <col min="4866" max="4866" width="14.6640625" customWidth="1"/>
    <col min="4867" max="4867" width="6.6640625" customWidth="1"/>
    <col min="4868" max="4868" width="1.6640625" customWidth="1"/>
    <col min="4869" max="4870" width="6.6640625" customWidth="1"/>
    <col min="4871" max="4871" width="1.6640625" customWidth="1"/>
    <col min="4872" max="4873" width="6.6640625" customWidth="1"/>
    <col min="4874" max="4874" width="1.6640625" customWidth="1"/>
    <col min="4875" max="4876" width="6.6640625" customWidth="1"/>
    <col min="4877" max="4877" width="1.6640625" customWidth="1"/>
    <col min="4878" max="4879" width="6.6640625" customWidth="1"/>
    <col min="4880" max="4880" width="1.6640625" customWidth="1"/>
    <col min="4881" max="4881" width="6.6640625" customWidth="1"/>
    <col min="4882" max="4882" width="4.6640625" customWidth="1"/>
    <col min="4883" max="4883" width="1.6640625" customWidth="1"/>
    <col min="4884" max="4884" width="4.6640625" customWidth="1"/>
    <col min="4885" max="4886" width="6.6640625" customWidth="1"/>
    <col min="4887" max="4901" width="0" hidden="1" customWidth="1"/>
    <col min="5121" max="5121" width="0.88671875" customWidth="1"/>
    <col min="5122" max="5122" width="14.6640625" customWidth="1"/>
    <col min="5123" max="5123" width="6.6640625" customWidth="1"/>
    <col min="5124" max="5124" width="1.6640625" customWidth="1"/>
    <col min="5125" max="5126" width="6.6640625" customWidth="1"/>
    <col min="5127" max="5127" width="1.6640625" customWidth="1"/>
    <col min="5128" max="5129" width="6.6640625" customWidth="1"/>
    <col min="5130" max="5130" width="1.6640625" customWidth="1"/>
    <col min="5131" max="5132" width="6.6640625" customWidth="1"/>
    <col min="5133" max="5133" width="1.6640625" customWidth="1"/>
    <col min="5134" max="5135" width="6.6640625" customWidth="1"/>
    <col min="5136" max="5136" width="1.6640625" customWidth="1"/>
    <col min="5137" max="5137" width="6.6640625" customWidth="1"/>
    <col min="5138" max="5138" width="4.6640625" customWidth="1"/>
    <col min="5139" max="5139" width="1.6640625" customWidth="1"/>
    <col min="5140" max="5140" width="4.6640625" customWidth="1"/>
    <col min="5141" max="5142" width="6.6640625" customWidth="1"/>
    <col min="5143" max="5157" width="0" hidden="1" customWidth="1"/>
    <col min="5377" max="5377" width="0.88671875" customWidth="1"/>
    <col min="5378" max="5378" width="14.6640625" customWidth="1"/>
    <col min="5379" max="5379" width="6.6640625" customWidth="1"/>
    <col min="5380" max="5380" width="1.6640625" customWidth="1"/>
    <col min="5381" max="5382" width="6.6640625" customWidth="1"/>
    <col min="5383" max="5383" width="1.6640625" customWidth="1"/>
    <col min="5384" max="5385" width="6.6640625" customWidth="1"/>
    <col min="5386" max="5386" width="1.6640625" customWidth="1"/>
    <col min="5387" max="5388" width="6.6640625" customWidth="1"/>
    <col min="5389" max="5389" width="1.6640625" customWidth="1"/>
    <col min="5390" max="5391" width="6.6640625" customWidth="1"/>
    <col min="5392" max="5392" width="1.6640625" customWidth="1"/>
    <col min="5393" max="5393" width="6.6640625" customWidth="1"/>
    <col min="5394" max="5394" width="4.6640625" customWidth="1"/>
    <col min="5395" max="5395" width="1.6640625" customWidth="1"/>
    <col min="5396" max="5396" width="4.6640625" customWidth="1"/>
    <col min="5397" max="5398" width="6.6640625" customWidth="1"/>
    <col min="5399" max="5413" width="0" hidden="1" customWidth="1"/>
    <col min="5633" max="5633" width="0.88671875" customWidth="1"/>
    <col min="5634" max="5634" width="14.6640625" customWidth="1"/>
    <col min="5635" max="5635" width="6.6640625" customWidth="1"/>
    <col min="5636" max="5636" width="1.6640625" customWidth="1"/>
    <col min="5637" max="5638" width="6.6640625" customWidth="1"/>
    <col min="5639" max="5639" width="1.6640625" customWidth="1"/>
    <col min="5640" max="5641" width="6.6640625" customWidth="1"/>
    <col min="5642" max="5642" width="1.6640625" customWidth="1"/>
    <col min="5643" max="5644" width="6.6640625" customWidth="1"/>
    <col min="5645" max="5645" width="1.6640625" customWidth="1"/>
    <col min="5646" max="5647" width="6.6640625" customWidth="1"/>
    <col min="5648" max="5648" width="1.6640625" customWidth="1"/>
    <col min="5649" max="5649" width="6.6640625" customWidth="1"/>
    <col min="5650" max="5650" width="4.6640625" customWidth="1"/>
    <col min="5651" max="5651" width="1.6640625" customWidth="1"/>
    <col min="5652" max="5652" width="4.6640625" customWidth="1"/>
    <col min="5653" max="5654" width="6.6640625" customWidth="1"/>
    <col min="5655" max="5669" width="0" hidden="1" customWidth="1"/>
    <col min="5889" max="5889" width="0.88671875" customWidth="1"/>
    <col min="5890" max="5890" width="14.6640625" customWidth="1"/>
    <col min="5891" max="5891" width="6.6640625" customWidth="1"/>
    <col min="5892" max="5892" width="1.6640625" customWidth="1"/>
    <col min="5893" max="5894" width="6.6640625" customWidth="1"/>
    <col min="5895" max="5895" width="1.6640625" customWidth="1"/>
    <col min="5896" max="5897" width="6.6640625" customWidth="1"/>
    <col min="5898" max="5898" width="1.6640625" customWidth="1"/>
    <col min="5899" max="5900" width="6.6640625" customWidth="1"/>
    <col min="5901" max="5901" width="1.6640625" customWidth="1"/>
    <col min="5902" max="5903" width="6.6640625" customWidth="1"/>
    <col min="5904" max="5904" width="1.6640625" customWidth="1"/>
    <col min="5905" max="5905" width="6.6640625" customWidth="1"/>
    <col min="5906" max="5906" width="4.6640625" customWidth="1"/>
    <col min="5907" max="5907" width="1.6640625" customWidth="1"/>
    <col min="5908" max="5908" width="4.6640625" customWidth="1"/>
    <col min="5909" max="5910" width="6.6640625" customWidth="1"/>
    <col min="5911" max="5925" width="0" hidden="1" customWidth="1"/>
    <col min="6145" max="6145" width="0.88671875" customWidth="1"/>
    <col min="6146" max="6146" width="14.6640625" customWidth="1"/>
    <col min="6147" max="6147" width="6.6640625" customWidth="1"/>
    <col min="6148" max="6148" width="1.6640625" customWidth="1"/>
    <col min="6149" max="6150" width="6.6640625" customWidth="1"/>
    <col min="6151" max="6151" width="1.6640625" customWidth="1"/>
    <col min="6152" max="6153" width="6.6640625" customWidth="1"/>
    <col min="6154" max="6154" width="1.6640625" customWidth="1"/>
    <col min="6155" max="6156" width="6.6640625" customWidth="1"/>
    <col min="6157" max="6157" width="1.6640625" customWidth="1"/>
    <col min="6158" max="6159" width="6.6640625" customWidth="1"/>
    <col min="6160" max="6160" width="1.6640625" customWidth="1"/>
    <col min="6161" max="6161" width="6.6640625" customWidth="1"/>
    <col min="6162" max="6162" width="4.6640625" customWidth="1"/>
    <col min="6163" max="6163" width="1.6640625" customWidth="1"/>
    <col min="6164" max="6164" width="4.6640625" customWidth="1"/>
    <col min="6165" max="6166" width="6.6640625" customWidth="1"/>
    <col min="6167" max="6181" width="0" hidden="1" customWidth="1"/>
    <col min="6401" max="6401" width="0.88671875" customWidth="1"/>
    <col min="6402" max="6402" width="14.6640625" customWidth="1"/>
    <col min="6403" max="6403" width="6.6640625" customWidth="1"/>
    <col min="6404" max="6404" width="1.6640625" customWidth="1"/>
    <col min="6405" max="6406" width="6.6640625" customWidth="1"/>
    <col min="6407" max="6407" width="1.6640625" customWidth="1"/>
    <col min="6408" max="6409" width="6.6640625" customWidth="1"/>
    <col min="6410" max="6410" width="1.6640625" customWidth="1"/>
    <col min="6411" max="6412" width="6.6640625" customWidth="1"/>
    <col min="6413" max="6413" width="1.6640625" customWidth="1"/>
    <col min="6414" max="6415" width="6.6640625" customWidth="1"/>
    <col min="6416" max="6416" width="1.6640625" customWidth="1"/>
    <col min="6417" max="6417" width="6.6640625" customWidth="1"/>
    <col min="6418" max="6418" width="4.6640625" customWidth="1"/>
    <col min="6419" max="6419" width="1.6640625" customWidth="1"/>
    <col min="6420" max="6420" width="4.6640625" customWidth="1"/>
    <col min="6421" max="6422" width="6.6640625" customWidth="1"/>
    <col min="6423" max="6437" width="0" hidden="1" customWidth="1"/>
    <col min="6657" max="6657" width="0.88671875" customWidth="1"/>
    <col min="6658" max="6658" width="14.6640625" customWidth="1"/>
    <col min="6659" max="6659" width="6.6640625" customWidth="1"/>
    <col min="6660" max="6660" width="1.6640625" customWidth="1"/>
    <col min="6661" max="6662" width="6.6640625" customWidth="1"/>
    <col min="6663" max="6663" width="1.6640625" customWidth="1"/>
    <col min="6664" max="6665" width="6.6640625" customWidth="1"/>
    <col min="6666" max="6666" width="1.6640625" customWidth="1"/>
    <col min="6667" max="6668" width="6.6640625" customWidth="1"/>
    <col min="6669" max="6669" width="1.6640625" customWidth="1"/>
    <col min="6670" max="6671" width="6.6640625" customWidth="1"/>
    <col min="6672" max="6672" width="1.6640625" customWidth="1"/>
    <col min="6673" max="6673" width="6.6640625" customWidth="1"/>
    <col min="6674" max="6674" width="4.6640625" customWidth="1"/>
    <col min="6675" max="6675" width="1.6640625" customWidth="1"/>
    <col min="6676" max="6676" width="4.6640625" customWidth="1"/>
    <col min="6677" max="6678" width="6.6640625" customWidth="1"/>
    <col min="6679" max="6693" width="0" hidden="1" customWidth="1"/>
    <col min="6913" max="6913" width="0.88671875" customWidth="1"/>
    <col min="6914" max="6914" width="14.6640625" customWidth="1"/>
    <col min="6915" max="6915" width="6.6640625" customWidth="1"/>
    <col min="6916" max="6916" width="1.6640625" customWidth="1"/>
    <col min="6917" max="6918" width="6.6640625" customWidth="1"/>
    <col min="6919" max="6919" width="1.6640625" customWidth="1"/>
    <col min="6920" max="6921" width="6.6640625" customWidth="1"/>
    <col min="6922" max="6922" width="1.6640625" customWidth="1"/>
    <col min="6923" max="6924" width="6.6640625" customWidth="1"/>
    <col min="6925" max="6925" width="1.6640625" customWidth="1"/>
    <col min="6926" max="6927" width="6.6640625" customWidth="1"/>
    <col min="6928" max="6928" width="1.6640625" customWidth="1"/>
    <col min="6929" max="6929" width="6.6640625" customWidth="1"/>
    <col min="6930" max="6930" width="4.6640625" customWidth="1"/>
    <col min="6931" max="6931" width="1.6640625" customWidth="1"/>
    <col min="6932" max="6932" width="4.6640625" customWidth="1"/>
    <col min="6933" max="6934" width="6.6640625" customWidth="1"/>
    <col min="6935" max="6949" width="0" hidden="1" customWidth="1"/>
    <col min="7169" max="7169" width="0.88671875" customWidth="1"/>
    <col min="7170" max="7170" width="14.6640625" customWidth="1"/>
    <col min="7171" max="7171" width="6.6640625" customWidth="1"/>
    <col min="7172" max="7172" width="1.6640625" customWidth="1"/>
    <col min="7173" max="7174" width="6.6640625" customWidth="1"/>
    <col min="7175" max="7175" width="1.6640625" customWidth="1"/>
    <col min="7176" max="7177" width="6.6640625" customWidth="1"/>
    <col min="7178" max="7178" width="1.6640625" customWidth="1"/>
    <col min="7179" max="7180" width="6.6640625" customWidth="1"/>
    <col min="7181" max="7181" width="1.6640625" customWidth="1"/>
    <col min="7182" max="7183" width="6.6640625" customWidth="1"/>
    <col min="7184" max="7184" width="1.6640625" customWidth="1"/>
    <col min="7185" max="7185" width="6.6640625" customWidth="1"/>
    <col min="7186" max="7186" width="4.6640625" customWidth="1"/>
    <col min="7187" max="7187" width="1.6640625" customWidth="1"/>
    <col min="7188" max="7188" width="4.6640625" customWidth="1"/>
    <col min="7189" max="7190" width="6.6640625" customWidth="1"/>
    <col min="7191" max="7205" width="0" hidden="1" customWidth="1"/>
    <col min="7425" max="7425" width="0.88671875" customWidth="1"/>
    <col min="7426" max="7426" width="14.6640625" customWidth="1"/>
    <col min="7427" max="7427" width="6.6640625" customWidth="1"/>
    <col min="7428" max="7428" width="1.6640625" customWidth="1"/>
    <col min="7429" max="7430" width="6.6640625" customWidth="1"/>
    <col min="7431" max="7431" width="1.6640625" customWidth="1"/>
    <col min="7432" max="7433" width="6.6640625" customWidth="1"/>
    <col min="7434" max="7434" width="1.6640625" customWidth="1"/>
    <col min="7435" max="7436" width="6.6640625" customWidth="1"/>
    <col min="7437" max="7437" width="1.6640625" customWidth="1"/>
    <col min="7438" max="7439" width="6.6640625" customWidth="1"/>
    <col min="7440" max="7440" width="1.6640625" customWidth="1"/>
    <col min="7441" max="7441" width="6.6640625" customWidth="1"/>
    <col min="7442" max="7442" width="4.6640625" customWidth="1"/>
    <col min="7443" max="7443" width="1.6640625" customWidth="1"/>
    <col min="7444" max="7444" width="4.6640625" customWidth="1"/>
    <col min="7445" max="7446" width="6.6640625" customWidth="1"/>
    <col min="7447" max="7461" width="0" hidden="1" customWidth="1"/>
    <col min="7681" max="7681" width="0.88671875" customWidth="1"/>
    <col min="7682" max="7682" width="14.6640625" customWidth="1"/>
    <col min="7683" max="7683" width="6.6640625" customWidth="1"/>
    <col min="7684" max="7684" width="1.6640625" customWidth="1"/>
    <col min="7685" max="7686" width="6.6640625" customWidth="1"/>
    <col min="7687" max="7687" width="1.6640625" customWidth="1"/>
    <col min="7688" max="7689" width="6.6640625" customWidth="1"/>
    <col min="7690" max="7690" width="1.6640625" customWidth="1"/>
    <col min="7691" max="7692" width="6.6640625" customWidth="1"/>
    <col min="7693" max="7693" width="1.6640625" customWidth="1"/>
    <col min="7694" max="7695" width="6.6640625" customWidth="1"/>
    <col min="7696" max="7696" width="1.6640625" customWidth="1"/>
    <col min="7697" max="7697" width="6.6640625" customWidth="1"/>
    <col min="7698" max="7698" width="4.6640625" customWidth="1"/>
    <col min="7699" max="7699" width="1.6640625" customWidth="1"/>
    <col min="7700" max="7700" width="4.6640625" customWidth="1"/>
    <col min="7701" max="7702" width="6.6640625" customWidth="1"/>
    <col min="7703" max="7717" width="0" hidden="1" customWidth="1"/>
    <col min="7937" max="7937" width="0.88671875" customWidth="1"/>
    <col min="7938" max="7938" width="14.6640625" customWidth="1"/>
    <col min="7939" max="7939" width="6.6640625" customWidth="1"/>
    <col min="7940" max="7940" width="1.6640625" customWidth="1"/>
    <col min="7941" max="7942" width="6.6640625" customWidth="1"/>
    <col min="7943" max="7943" width="1.6640625" customWidth="1"/>
    <col min="7944" max="7945" width="6.6640625" customWidth="1"/>
    <col min="7946" max="7946" width="1.6640625" customWidth="1"/>
    <col min="7947" max="7948" width="6.6640625" customWidth="1"/>
    <col min="7949" max="7949" width="1.6640625" customWidth="1"/>
    <col min="7950" max="7951" width="6.6640625" customWidth="1"/>
    <col min="7952" max="7952" width="1.6640625" customWidth="1"/>
    <col min="7953" max="7953" width="6.6640625" customWidth="1"/>
    <col min="7954" max="7954" width="4.6640625" customWidth="1"/>
    <col min="7955" max="7955" width="1.6640625" customWidth="1"/>
    <col min="7956" max="7956" width="4.6640625" customWidth="1"/>
    <col min="7957" max="7958" width="6.6640625" customWidth="1"/>
    <col min="7959" max="7973" width="0" hidden="1" customWidth="1"/>
    <col min="8193" max="8193" width="0.88671875" customWidth="1"/>
    <col min="8194" max="8194" width="14.6640625" customWidth="1"/>
    <col min="8195" max="8195" width="6.6640625" customWidth="1"/>
    <col min="8196" max="8196" width="1.6640625" customWidth="1"/>
    <col min="8197" max="8198" width="6.6640625" customWidth="1"/>
    <col min="8199" max="8199" width="1.6640625" customWidth="1"/>
    <col min="8200" max="8201" width="6.6640625" customWidth="1"/>
    <col min="8202" max="8202" width="1.6640625" customWidth="1"/>
    <col min="8203" max="8204" width="6.6640625" customWidth="1"/>
    <col min="8205" max="8205" width="1.6640625" customWidth="1"/>
    <col min="8206" max="8207" width="6.6640625" customWidth="1"/>
    <col min="8208" max="8208" width="1.6640625" customWidth="1"/>
    <col min="8209" max="8209" width="6.6640625" customWidth="1"/>
    <col min="8210" max="8210" width="4.6640625" customWidth="1"/>
    <col min="8211" max="8211" width="1.6640625" customWidth="1"/>
    <col min="8212" max="8212" width="4.6640625" customWidth="1"/>
    <col min="8213" max="8214" width="6.6640625" customWidth="1"/>
    <col min="8215" max="8229" width="0" hidden="1" customWidth="1"/>
    <col min="8449" max="8449" width="0.88671875" customWidth="1"/>
    <col min="8450" max="8450" width="14.6640625" customWidth="1"/>
    <col min="8451" max="8451" width="6.6640625" customWidth="1"/>
    <col min="8452" max="8452" width="1.6640625" customWidth="1"/>
    <col min="8453" max="8454" width="6.6640625" customWidth="1"/>
    <col min="8455" max="8455" width="1.6640625" customWidth="1"/>
    <col min="8456" max="8457" width="6.6640625" customWidth="1"/>
    <col min="8458" max="8458" width="1.6640625" customWidth="1"/>
    <col min="8459" max="8460" width="6.6640625" customWidth="1"/>
    <col min="8461" max="8461" width="1.6640625" customWidth="1"/>
    <col min="8462" max="8463" width="6.6640625" customWidth="1"/>
    <col min="8464" max="8464" width="1.6640625" customWidth="1"/>
    <col min="8465" max="8465" width="6.6640625" customWidth="1"/>
    <col min="8466" max="8466" width="4.6640625" customWidth="1"/>
    <col min="8467" max="8467" width="1.6640625" customWidth="1"/>
    <col min="8468" max="8468" width="4.6640625" customWidth="1"/>
    <col min="8469" max="8470" width="6.6640625" customWidth="1"/>
    <col min="8471" max="8485" width="0" hidden="1" customWidth="1"/>
    <col min="8705" max="8705" width="0.88671875" customWidth="1"/>
    <col min="8706" max="8706" width="14.6640625" customWidth="1"/>
    <col min="8707" max="8707" width="6.6640625" customWidth="1"/>
    <col min="8708" max="8708" width="1.6640625" customWidth="1"/>
    <col min="8709" max="8710" width="6.6640625" customWidth="1"/>
    <col min="8711" max="8711" width="1.6640625" customWidth="1"/>
    <col min="8712" max="8713" width="6.6640625" customWidth="1"/>
    <col min="8714" max="8714" width="1.6640625" customWidth="1"/>
    <col min="8715" max="8716" width="6.6640625" customWidth="1"/>
    <col min="8717" max="8717" width="1.6640625" customWidth="1"/>
    <col min="8718" max="8719" width="6.6640625" customWidth="1"/>
    <col min="8720" max="8720" width="1.6640625" customWidth="1"/>
    <col min="8721" max="8721" width="6.6640625" customWidth="1"/>
    <col min="8722" max="8722" width="4.6640625" customWidth="1"/>
    <col min="8723" max="8723" width="1.6640625" customWidth="1"/>
    <col min="8724" max="8724" width="4.6640625" customWidth="1"/>
    <col min="8725" max="8726" width="6.6640625" customWidth="1"/>
    <col min="8727" max="8741" width="0" hidden="1" customWidth="1"/>
    <col min="8961" max="8961" width="0.88671875" customWidth="1"/>
    <col min="8962" max="8962" width="14.6640625" customWidth="1"/>
    <col min="8963" max="8963" width="6.6640625" customWidth="1"/>
    <col min="8964" max="8964" width="1.6640625" customWidth="1"/>
    <col min="8965" max="8966" width="6.6640625" customWidth="1"/>
    <col min="8967" max="8967" width="1.6640625" customWidth="1"/>
    <col min="8968" max="8969" width="6.6640625" customWidth="1"/>
    <col min="8970" max="8970" width="1.6640625" customWidth="1"/>
    <col min="8971" max="8972" width="6.6640625" customWidth="1"/>
    <col min="8973" max="8973" width="1.6640625" customWidth="1"/>
    <col min="8974" max="8975" width="6.6640625" customWidth="1"/>
    <col min="8976" max="8976" width="1.6640625" customWidth="1"/>
    <col min="8977" max="8977" width="6.6640625" customWidth="1"/>
    <col min="8978" max="8978" width="4.6640625" customWidth="1"/>
    <col min="8979" max="8979" width="1.6640625" customWidth="1"/>
    <col min="8980" max="8980" width="4.6640625" customWidth="1"/>
    <col min="8981" max="8982" width="6.6640625" customWidth="1"/>
    <col min="8983" max="8997" width="0" hidden="1" customWidth="1"/>
    <col min="9217" max="9217" width="0.88671875" customWidth="1"/>
    <col min="9218" max="9218" width="14.6640625" customWidth="1"/>
    <col min="9219" max="9219" width="6.6640625" customWidth="1"/>
    <col min="9220" max="9220" width="1.6640625" customWidth="1"/>
    <col min="9221" max="9222" width="6.6640625" customWidth="1"/>
    <col min="9223" max="9223" width="1.6640625" customWidth="1"/>
    <col min="9224" max="9225" width="6.6640625" customWidth="1"/>
    <col min="9226" max="9226" width="1.6640625" customWidth="1"/>
    <col min="9227" max="9228" width="6.6640625" customWidth="1"/>
    <col min="9229" max="9229" width="1.6640625" customWidth="1"/>
    <col min="9230" max="9231" width="6.6640625" customWidth="1"/>
    <col min="9232" max="9232" width="1.6640625" customWidth="1"/>
    <col min="9233" max="9233" width="6.6640625" customWidth="1"/>
    <col min="9234" max="9234" width="4.6640625" customWidth="1"/>
    <col min="9235" max="9235" width="1.6640625" customWidth="1"/>
    <col min="9236" max="9236" width="4.6640625" customWidth="1"/>
    <col min="9237" max="9238" width="6.6640625" customWidth="1"/>
    <col min="9239" max="9253" width="0" hidden="1" customWidth="1"/>
    <col min="9473" max="9473" width="0.88671875" customWidth="1"/>
    <col min="9474" max="9474" width="14.6640625" customWidth="1"/>
    <col min="9475" max="9475" width="6.6640625" customWidth="1"/>
    <col min="9476" max="9476" width="1.6640625" customWidth="1"/>
    <col min="9477" max="9478" width="6.6640625" customWidth="1"/>
    <col min="9479" max="9479" width="1.6640625" customWidth="1"/>
    <col min="9480" max="9481" width="6.6640625" customWidth="1"/>
    <col min="9482" max="9482" width="1.6640625" customWidth="1"/>
    <col min="9483" max="9484" width="6.6640625" customWidth="1"/>
    <col min="9485" max="9485" width="1.6640625" customWidth="1"/>
    <col min="9486" max="9487" width="6.6640625" customWidth="1"/>
    <col min="9488" max="9488" width="1.6640625" customWidth="1"/>
    <col min="9489" max="9489" width="6.6640625" customWidth="1"/>
    <col min="9490" max="9490" width="4.6640625" customWidth="1"/>
    <col min="9491" max="9491" width="1.6640625" customWidth="1"/>
    <col min="9492" max="9492" width="4.6640625" customWidth="1"/>
    <col min="9493" max="9494" width="6.6640625" customWidth="1"/>
    <col min="9495" max="9509" width="0" hidden="1" customWidth="1"/>
    <col min="9729" max="9729" width="0.88671875" customWidth="1"/>
    <col min="9730" max="9730" width="14.6640625" customWidth="1"/>
    <col min="9731" max="9731" width="6.6640625" customWidth="1"/>
    <col min="9732" max="9732" width="1.6640625" customWidth="1"/>
    <col min="9733" max="9734" width="6.6640625" customWidth="1"/>
    <col min="9735" max="9735" width="1.6640625" customWidth="1"/>
    <col min="9736" max="9737" width="6.6640625" customWidth="1"/>
    <col min="9738" max="9738" width="1.6640625" customWidth="1"/>
    <col min="9739" max="9740" width="6.6640625" customWidth="1"/>
    <col min="9741" max="9741" width="1.6640625" customWidth="1"/>
    <col min="9742" max="9743" width="6.6640625" customWidth="1"/>
    <col min="9744" max="9744" width="1.6640625" customWidth="1"/>
    <col min="9745" max="9745" width="6.6640625" customWidth="1"/>
    <col min="9746" max="9746" width="4.6640625" customWidth="1"/>
    <col min="9747" max="9747" width="1.6640625" customWidth="1"/>
    <col min="9748" max="9748" width="4.6640625" customWidth="1"/>
    <col min="9749" max="9750" width="6.6640625" customWidth="1"/>
    <col min="9751" max="9765" width="0" hidden="1" customWidth="1"/>
    <col min="9985" max="9985" width="0.88671875" customWidth="1"/>
    <col min="9986" max="9986" width="14.6640625" customWidth="1"/>
    <col min="9987" max="9987" width="6.6640625" customWidth="1"/>
    <col min="9988" max="9988" width="1.6640625" customWidth="1"/>
    <col min="9989" max="9990" width="6.6640625" customWidth="1"/>
    <col min="9991" max="9991" width="1.6640625" customWidth="1"/>
    <col min="9992" max="9993" width="6.6640625" customWidth="1"/>
    <col min="9994" max="9994" width="1.6640625" customWidth="1"/>
    <col min="9995" max="9996" width="6.6640625" customWidth="1"/>
    <col min="9997" max="9997" width="1.6640625" customWidth="1"/>
    <col min="9998" max="9999" width="6.6640625" customWidth="1"/>
    <col min="10000" max="10000" width="1.6640625" customWidth="1"/>
    <col min="10001" max="10001" width="6.6640625" customWidth="1"/>
    <col min="10002" max="10002" width="4.6640625" customWidth="1"/>
    <col min="10003" max="10003" width="1.6640625" customWidth="1"/>
    <col min="10004" max="10004" width="4.6640625" customWidth="1"/>
    <col min="10005" max="10006" width="6.6640625" customWidth="1"/>
    <col min="10007" max="10021" width="0" hidden="1" customWidth="1"/>
    <col min="10241" max="10241" width="0.88671875" customWidth="1"/>
    <col min="10242" max="10242" width="14.6640625" customWidth="1"/>
    <col min="10243" max="10243" width="6.6640625" customWidth="1"/>
    <col min="10244" max="10244" width="1.6640625" customWidth="1"/>
    <col min="10245" max="10246" width="6.6640625" customWidth="1"/>
    <col min="10247" max="10247" width="1.6640625" customWidth="1"/>
    <col min="10248" max="10249" width="6.6640625" customWidth="1"/>
    <col min="10250" max="10250" width="1.6640625" customWidth="1"/>
    <col min="10251" max="10252" width="6.6640625" customWidth="1"/>
    <col min="10253" max="10253" width="1.6640625" customWidth="1"/>
    <col min="10254" max="10255" width="6.6640625" customWidth="1"/>
    <col min="10256" max="10256" width="1.6640625" customWidth="1"/>
    <col min="10257" max="10257" width="6.6640625" customWidth="1"/>
    <col min="10258" max="10258" width="4.6640625" customWidth="1"/>
    <col min="10259" max="10259" width="1.6640625" customWidth="1"/>
    <col min="10260" max="10260" width="4.6640625" customWidth="1"/>
    <col min="10261" max="10262" width="6.6640625" customWidth="1"/>
    <col min="10263" max="10277" width="0" hidden="1" customWidth="1"/>
    <col min="10497" max="10497" width="0.88671875" customWidth="1"/>
    <col min="10498" max="10498" width="14.6640625" customWidth="1"/>
    <col min="10499" max="10499" width="6.6640625" customWidth="1"/>
    <col min="10500" max="10500" width="1.6640625" customWidth="1"/>
    <col min="10501" max="10502" width="6.6640625" customWidth="1"/>
    <col min="10503" max="10503" width="1.6640625" customWidth="1"/>
    <col min="10504" max="10505" width="6.6640625" customWidth="1"/>
    <col min="10506" max="10506" width="1.6640625" customWidth="1"/>
    <col min="10507" max="10508" width="6.6640625" customWidth="1"/>
    <col min="10509" max="10509" width="1.6640625" customWidth="1"/>
    <col min="10510" max="10511" width="6.6640625" customWidth="1"/>
    <col min="10512" max="10512" width="1.6640625" customWidth="1"/>
    <col min="10513" max="10513" width="6.6640625" customWidth="1"/>
    <col min="10514" max="10514" width="4.6640625" customWidth="1"/>
    <col min="10515" max="10515" width="1.6640625" customWidth="1"/>
    <col min="10516" max="10516" width="4.6640625" customWidth="1"/>
    <col min="10517" max="10518" width="6.6640625" customWidth="1"/>
    <col min="10519" max="10533" width="0" hidden="1" customWidth="1"/>
    <col min="10753" max="10753" width="0.88671875" customWidth="1"/>
    <col min="10754" max="10754" width="14.6640625" customWidth="1"/>
    <col min="10755" max="10755" width="6.6640625" customWidth="1"/>
    <col min="10756" max="10756" width="1.6640625" customWidth="1"/>
    <col min="10757" max="10758" width="6.6640625" customWidth="1"/>
    <col min="10759" max="10759" width="1.6640625" customWidth="1"/>
    <col min="10760" max="10761" width="6.6640625" customWidth="1"/>
    <col min="10762" max="10762" width="1.6640625" customWidth="1"/>
    <col min="10763" max="10764" width="6.6640625" customWidth="1"/>
    <col min="10765" max="10765" width="1.6640625" customWidth="1"/>
    <col min="10766" max="10767" width="6.6640625" customWidth="1"/>
    <col min="10768" max="10768" width="1.6640625" customWidth="1"/>
    <col min="10769" max="10769" width="6.6640625" customWidth="1"/>
    <col min="10770" max="10770" width="4.6640625" customWidth="1"/>
    <col min="10771" max="10771" width="1.6640625" customWidth="1"/>
    <col min="10772" max="10772" width="4.6640625" customWidth="1"/>
    <col min="10773" max="10774" width="6.6640625" customWidth="1"/>
    <col min="10775" max="10789" width="0" hidden="1" customWidth="1"/>
    <col min="11009" max="11009" width="0.88671875" customWidth="1"/>
    <col min="11010" max="11010" width="14.6640625" customWidth="1"/>
    <col min="11011" max="11011" width="6.6640625" customWidth="1"/>
    <col min="11012" max="11012" width="1.6640625" customWidth="1"/>
    <col min="11013" max="11014" width="6.6640625" customWidth="1"/>
    <col min="11015" max="11015" width="1.6640625" customWidth="1"/>
    <col min="11016" max="11017" width="6.6640625" customWidth="1"/>
    <col min="11018" max="11018" width="1.6640625" customWidth="1"/>
    <col min="11019" max="11020" width="6.6640625" customWidth="1"/>
    <col min="11021" max="11021" width="1.6640625" customWidth="1"/>
    <col min="11022" max="11023" width="6.6640625" customWidth="1"/>
    <col min="11024" max="11024" width="1.6640625" customWidth="1"/>
    <col min="11025" max="11025" width="6.6640625" customWidth="1"/>
    <col min="11026" max="11026" width="4.6640625" customWidth="1"/>
    <col min="11027" max="11027" width="1.6640625" customWidth="1"/>
    <col min="11028" max="11028" width="4.6640625" customWidth="1"/>
    <col min="11029" max="11030" width="6.6640625" customWidth="1"/>
    <col min="11031" max="11045" width="0" hidden="1" customWidth="1"/>
    <col min="11265" max="11265" width="0.88671875" customWidth="1"/>
    <col min="11266" max="11266" width="14.6640625" customWidth="1"/>
    <col min="11267" max="11267" width="6.6640625" customWidth="1"/>
    <col min="11268" max="11268" width="1.6640625" customWidth="1"/>
    <col min="11269" max="11270" width="6.6640625" customWidth="1"/>
    <col min="11271" max="11271" width="1.6640625" customWidth="1"/>
    <col min="11272" max="11273" width="6.6640625" customWidth="1"/>
    <col min="11274" max="11274" width="1.6640625" customWidth="1"/>
    <col min="11275" max="11276" width="6.6640625" customWidth="1"/>
    <col min="11277" max="11277" width="1.6640625" customWidth="1"/>
    <col min="11278" max="11279" width="6.6640625" customWidth="1"/>
    <col min="11280" max="11280" width="1.6640625" customWidth="1"/>
    <col min="11281" max="11281" width="6.6640625" customWidth="1"/>
    <col min="11282" max="11282" width="4.6640625" customWidth="1"/>
    <col min="11283" max="11283" width="1.6640625" customWidth="1"/>
    <col min="11284" max="11284" width="4.6640625" customWidth="1"/>
    <col min="11285" max="11286" width="6.6640625" customWidth="1"/>
    <col min="11287" max="11301" width="0" hidden="1" customWidth="1"/>
    <col min="11521" max="11521" width="0.88671875" customWidth="1"/>
    <col min="11522" max="11522" width="14.6640625" customWidth="1"/>
    <col min="11523" max="11523" width="6.6640625" customWidth="1"/>
    <col min="11524" max="11524" width="1.6640625" customWidth="1"/>
    <col min="11525" max="11526" width="6.6640625" customWidth="1"/>
    <col min="11527" max="11527" width="1.6640625" customWidth="1"/>
    <col min="11528" max="11529" width="6.6640625" customWidth="1"/>
    <col min="11530" max="11530" width="1.6640625" customWidth="1"/>
    <col min="11531" max="11532" width="6.6640625" customWidth="1"/>
    <col min="11533" max="11533" width="1.6640625" customWidth="1"/>
    <col min="11534" max="11535" width="6.6640625" customWidth="1"/>
    <col min="11536" max="11536" width="1.6640625" customWidth="1"/>
    <col min="11537" max="11537" width="6.6640625" customWidth="1"/>
    <col min="11538" max="11538" width="4.6640625" customWidth="1"/>
    <col min="11539" max="11539" width="1.6640625" customWidth="1"/>
    <col min="11540" max="11540" width="4.6640625" customWidth="1"/>
    <col min="11541" max="11542" width="6.6640625" customWidth="1"/>
    <col min="11543" max="11557" width="0" hidden="1" customWidth="1"/>
    <col min="11777" max="11777" width="0.88671875" customWidth="1"/>
    <col min="11778" max="11778" width="14.6640625" customWidth="1"/>
    <col min="11779" max="11779" width="6.6640625" customWidth="1"/>
    <col min="11780" max="11780" width="1.6640625" customWidth="1"/>
    <col min="11781" max="11782" width="6.6640625" customWidth="1"/>
    <col min="11783" max="11783" width="1.6640625" customWidth="1"/>
    <col min="11784" max="11785" width="6.6640625" customWidth="1"/>
    <col min="11786" max="11786" width="1.6640625" customWidth="1"/>
    <col min="11787" max="11788" width="6.6640625" customWidth="1"/>
    <col min="11789" max="11789" width="1.6640625" customWidth="1"/>
    <col min="11790" max="11791" width="6.6640625" customWidth="1"/>
    <col min="11792" max="11792" width="1.6640625" customWidth="1"/>
    <col min="11793" max="11793" width="6.6640625" customWidth="1"/>
    <col min="11794" max="11794" width="4.6640625" customWidth="1"/>
    <col min="11795" max="11795" width="1.6640625" customWidth="1"/>
    <col min="11796" max="11796" width="4.6640625" customWidth="1"/>
    <col min="11797" max="11798" width="6.6640625" customWidth="1"/>
    <col min="11799" max="11813" width="0" hidden="1" customWidth="1"/>
    <col min="12033" max="12033" width="0.88671875" customWidth="1"/>
    <col min="12034" max="12034" width="14.6640625" customWidth="1"/>
    <col min="12035" max="12035" width="6.6640625" customWidth="1"/>
    <col min="12036" max="12036" width="1.6640625" customWidth="1"/>
    <col min="12037" max="12038" width="6.6640625" customWidth="1"/>
    <col min="12039" max="12039" width="1.6640625" customWidth="1"/>
    <col min="12040" max="12041" width="6.6640625" customWidth="1"/>
    <col min="12042" max="12042" width="1.6640625" customWidth="1"/>
    <col min="12043" max="12044" width="6.6640625" customWidth="1"/>
    <col min="12045" max="12045" width="1.6640625" customWidth="1"/>
    <col min="12046" max="12047" width="6.6640625" customWidth="1"/>
    <col min="12048" max="12048" width="1.6640625" customWidth="1"/>
    <col min="12049" max="12049" width="6.6640625" customWidth="1"/>
    <col min="12050" max="12050" width="4.6640625" customWidth="1"/>
    <col min="12051" max="12051" width="1.6640625" customWidth="1"/>
    <col min="12052" max="12052" width="4.6640625" customWidth="1"/>
    <col min="12053" max="12054" width="6.6640625" customWidth="1"/>
    <col min="12055" max="12069" width="0" hidden="1" customWidth="1"/>
    <col min="12289" max="12289" width="0.88671875" customWidth="1"/>
    <col min="12290" max="12290" width="14.6640625" customWidth="1"/>
    <col min="12291" max="12291" width="6.6640625" customWidth="1"/>
    <col min="12292" max="12292" width="1.6640625" customWidth="1"/>
    <col min="12293" max="12294" width="6.6640625" customWidth="1"/>
    <col min="12295" max="12295" width="1.6640625" customWidth="1"/>
    <col min="12296" max="12297" width="6.6640625" customWidth="1"/>
    <col min="12298" max="12298" width="1.6640625" customWidth="1"/>
    <col min="12299" max="12300" width="6.6640625" customWidth="1"/>
    <col min="12301" max="12301" width="1.6640625" customWidth="1"/>
    <col min="12302" max="12303" width="6.6640625" customWidth="1"/>
    <col min="12304" max="12304" width="1.6640625" customWidth="1"/>
    <col min="12305" max="12305" width="6.6640625" customWidth="1"/>
    <col min="12306" max="12306" width="4.6640625" customWidth="1"/>
    <col min="12307" max="12307" width="1.6640625" customWidth="1"/>
    <col min="12308" max="12308" width="4.6640625" customWidth="1"/>
    <col min="12309" max="12310" width="6.6640625" customWidth="1"/>
    <col min="12311" max="12325" width="0" hidden="1" customWidth="1"/>
    <col min="12545" max="12545" width="0.88671875" customWidth="1"/>
    <col min="12546" max="12546" width="14.6640625" customWidth="1"/>
    <col min="12547" max="12547" width="6.6640625" customWidth="1"/>
    <col min="12548" max="12548" width="1.6640625" customWidth="1"/>
    <col min="12549" max="12550" width="6.6640625" customWidth="1"/>
    <col min="12551" max="12551" width="1.6640625" customWidth="1"/>
    <col min="12552" max="12553" width="6.6640625" customWidth="1"/>
    <col min="12554" max="12554" width="1.6640625" customWidth="1"/>
    <col min="12555" max="12556" width="6.6640625" customWidth="1"/>
    <col min="12557" max="12557" width="1.6640625" customWidth="1"/>
    <col min="12558" max="12559" width="6.6640625" customWidth="1"/>
    <col min="12560" max="12560" width="1.6640625" customWidth="1"/>
    <col min="12561" max="12561" width="6.6640625" customWidth="1"/>
    <col min="12562" max="12562" width="4.6640625" customWidth="1"/>
    <col min="12563" max="12563" width="1.6640625" customWidth="1"/>
    <col min="12564" max="12564" width="4.6640625" customWidth="1"/>
    <col min="12565" max="12566" width="6.6640625" customWidth="1"/>
    <col min="12567" max="12581" width="0" hidden="1" customWidth="1"/>
    <col min="12801" max="12801" width="0.88671875" customWidth="1"/>
    <col min="12802" max="12802" width="14.6640625" customWidth="1"/>
    <col min="12803" max="12803" width="6.6640625" customWidth="1"/>
    <col min="12804" max="12804" width="1.6640625" customWidth="1"/>
    <col min="12805" max="12806" width="6.6640625" customWidth="1"/>
    <col min="12807" max="12807" width="1.6640625" customWidth="1"/>
    <col min="12808" max="12809" width="6.6640625" customWidth="1"/>
    <col min="12810" max="12810" width="1.6640625" customWidth="1"/>
    <col min="12811" max="12812" width="6.6640625" customWidth="1"/>
    <col min="12813" max="12813" width="1.6640625" customWidth="1"/>
    <col min="12814" max="12815" width="6.6640625" customWidth="1"/>
    <col min="12816" max="12816" width="1.6640625" customWidth="1"/>
    <col min="12817" max="12817" width="6.6640625" customWidth="1"/>
    <col min="12818" max="12818" width="4.6640625" customWidth="1"/>
    <col min="12819" max="12819" width="1.6640625" customWidth="1"/>
    <col min="12820" max="12820" width="4.6640625" customWidth="1"/>
    <col min="12821" max="12822" width="6.6640625" customWidth="1"/>
    <col min="12823" max="12837" width="0" hidden="1" customWidth="1"/>
    <col min="13057" max="13057" width="0.88671875" customWidth="1"/>
    <col min="13058" max="13058" width="14.6640625" customWidth="1"/>
    <col min="13059" max="13059" width="6.6640625" customWidth="1"/>
    <col min="13060" max="13060" width="1.6640625" customWidth="1"/>
    <col min="13061" max="13062" width="6.6640625" customWidth="1"/>
    <col min="13063" max="13063" width="1.6640625" customWidth="1"/>
    <col min="13064" max="13065" width="6.6640625" customWidth="1"/>
    <col min="13066" max="13066" width="1.6640625" customWidth="1"/>
    <col min="13067" max="13068" width="6.6640625" customWidth="1"/>
    <col min="13069" max="13069" width="1.6640625" customWidth="1"/>
    <col min="13070" max="13071" width="6.6640625" customWidth="1"/>
    <col min="13072" max="13072" width="1.6640625" customWidth="1"/>
    <col min="13073" max="13073" width="6.6640625" customWidth="1"/>
    <col min="13074" max="13074" width="4.6640625" customWidth="1"/>
    <col min="13075" max="13075" width="1.6640625" customWidth="1"/>
    <col min="13076" max="13076" width="4.6640625" customWidth="1"/>
    <col min="13077" max="13078" width="6.6640625" customWidth="1"/>
    <col min="13079" max="13093" width="0" hidden="1" customWidth="1"/>
    <col min="13313" max="13313" width="0.88671875" customWidth="1"/>
    <col min="13314" max="13314" width="14.6640625" customWidth="1"/>
    <col min="13315" max="13315" width="6.6640625" customWidth="1"/>
    <col min="13316" max="13316" width="1.6640625" customWidth="1"/>
    <col min="13317" max="13318" width="6.6640625" customWidth="1"/>
    <col min="13319" max="13319" width="1.6640625" customWidth="1"/>
    <col min="13320" max="13321" width="6.6640625" customWidth="1"/>
    <col min="13322" max="13322" width="1.6640625" customWidth="1"/>
    <col min="13323" max="13324" width="6.6640625" customWidth="1"/>
    <col min="13325" max="13325" width="1.6640625" customWidth="1"/>
    <col min="13326" max="13327" width="6.6640625" customWidth="1"/>
    <col min="13328" max="13328" width="1.6640625" customWidth="1"/>
    <col min="13329" max="13329" width="6.6640625" customWidth="1"/>
    <col min="13330" max="13330" width="4.6640625" customWidth="1"/>
    <col min="13331" max="13331" width="1.6640625" customWidth="1"/>
    <col min="13332" max="13332" width="4.6640625" customWidth="1"/>
    <col min="13333" max="13334" width="6.6640625" customWidth="1"/>
    <col min="13335" max="13349" width="0" hidden="1" customWidth="1"/>
    <col min="13569" max="13569" width="0.88671875" customWidth="1"/>
    <col min="13570" max="13570" width="14.6640625" customWidth="1"/>
    <col min="13571" max="13571" width="6.6640625" customWidth="1"/>
    <col min="13572" max="13572" width="1.6640625" customWidth="1"/>
    <col min="13573" max="13574" width="6.6640625" customWidth="1"/>
    <col min="13575" max="13575" width="1.6640625" customWidth="1"/>
    <col min="13576" max="13577" width="6.6640625" customWidth="1"/>
    <col min="13578" max="13578" width="1.6640625" customWidth="1"/>
    <col min="13579" max="13580" width="6.6640625" customWidth="1"/>
    <col min="13581" max="13581" width="1.6640625" customWidth="1"/>
    <col min="13582" max="13583" width="6.6640625" customWidth="1"/>
    <col min="13584" max="13584" width="1.6640625" customWidth="1"/>
    <col min="13585" max="13585" width="6.6640625" customWidth="1"/>
    <col min="13586" max="13586" width="4.6640625" customWidth="1"/>
    <col min="13587" max="13587" width="1.6640625" customWidth="1"/>
    <col min="13588" max="13588" width="4.6640625" customWidth="1"/>
    <col min="13589" max="13590" width="6.6640625" customWidth="1"/>
    <col min="13591" max="13605" width="0" hidden="1" customWidth="1"/>
    <col min="13825" max="13825" width="0.88671875" customWidth="1"/>
    <col min="13826" max="13826" width="14.6640625" customWidth="1"/>
    <col min="13827" max="13827" width="6.6640625" customWidth="1"/>
    <col min="13828" max="13828" width="1.6640625" customWidth="1"/>
    <col min="13829" max="13830" width="6.6640625" customWidth="1"/>
    <col min="13831" max="13831" width="1.6640625" customWidth="1"/>
    <col min="13832" max="13833" width="6.6640625" customWidth="1"/>
    <col min="13834" max="13834" width="1.6640625" customWidth="1"/>
    <col min="13835" max="13836" width="6.6640625" customWidth="1"/>
    <col min="13837" max="13837" width="1.6640625" customWidth="1"/>
    <col min="13838" max="13839" width="6.6640625" customWidth="1"/>
    <col min="13840" max="13840" width="1.6640625" customWidth="1"/>
    <col min="13841" max="13841" width="6.6640625" customWidth="1"/>
    <col min="13842" max="13842" width="4.6640625" customWidth="1"/>
    <col min="13843" max="13843" width="1.6640625" customWidth="1"/>
    <col min="13844" max="13844" width="4.6640625" customWidth="1"/>
    <col min="13845" max="13846" width="6.6640625" customWidth="1"/>
    <col min="13847" max="13861" width="0" hidden="1" customWidth="1"/>
    <col min="14081" max="14081" width="0.88671875" customWidth="1"/>
    <col min="14082" max="14082" width="14.6640625" customWidth="1"/>
    <col min="14083" max="14083" width="6.6640625" customWidth="1"/>
    <col min="14084" max="14084" width="1.6640625" customWidth="1"/>
    <col min="14085" max="14086" width="6.6640625" customWidth="1"/>
    <col min="14087" max="14087" width="1.6640625" customWidth="1"/>
    <col min="14088" max="14089" width="6.6640625" customWidth="1"/>
    <col min="14090" max="14090" width="1.6640625" customWidth="1"/>
    <col min="14091" max="14092" width="6.6640625" customWidth="1"/>
    <col min="14093" max="14093" width="1.6640625" customWidth="1"/>
    <col min="14094" max="14095" width="6.6640625" customWidth="1"/>
    <col min="14096" max="14096" width="1.6640625" customWidth="1"/>
    <col min="14097" max="14097" width="6.6640625" customWidth="1"/>
    <col min="14098" max="14098" width="4.6640625" customWidth="1"/>
    <col min="14099" max="14099" width="1.6640625" customWidth="1"/>
    <col min="14100" max="14100" width="4.6640625" customWidth="1"/>
    <col min="14101" max="14102" width="6.6640625" customWidth="1"/>
    <col min="14103" max="14117" width="0" hidden="1" customWidth="1"/>
    <col min="14337" max="14337" width="0.88671875" customWidth="1"/>
    <col min="14338" max="14338" width="14.6640625" customWidth="1"/>
    <col min="14339" max="14339" width="6.6640625" customWidth="1"/>
    <col min="14340" max="14340" width="1.6640625" customWidth="1"/>
    <col min="14341" max="14342" width="6.6640625" customWidth="1"/>
    <col min="14343" max="14343" width="1.6640625" customWidth="1"/>
    <col min="14344" max="14345" width="6.6640625" customWidth="1"/>
    <col min="14346" max="14346" width="1.6640625" customWidth="1"/>
    <col min="14347" max="14348" width="6.6640625" customWidth="1"/>
    <col min="14349" max="14349" width="1.6640625" customWidth="1"/>
    <col min="14350" max="14351" width="6.6640625" customWidth="1"/>
    <col min="14352" max="14352" width="1.6640625" customWidth="1"/>
    <col min="14353" max="14353" width="6.6640625" customWidth="1"/>
    <col min="14354" max="14354" width="4.6640625" customWidth="1"/>
    <col min="14355" max="14355" width="1.6640625" customWidth="1"/>
    <col min="14356" max="14356" width="4.6640625" customWidth="1"/>
    <col min="14357" max="14358" width="6.6640625" customWidth="1"/>
    <col min="14359" max="14373" width="0" hidden="1" customWidth="1"/>
    <col min="14593" max="14593" width="0.88671875" customWidth="1"/>
    <col min="14594" max="14594" width="14.6640625" customWidth="1"/>
    <col min="14595" max="14595" width="6.6640625" customWidth="1"/>
    <col min="14596" max="14596" width="1.6640625" customWidth="1"/>
    <col min="14597" max="14598" width="6.6640625" customWidth="1"/>
    <col min="14599" max="14599" width="1.6640625" customWidth="1"/>
    <col min="14600" max="14601" width="6.6640625" customWidth="1"/>
    <col min="14602" max="14602" width="1.6640625" customWidth="1"/>
    <col min="14603" max="14604" width="6.6640625" customWidth="1"/>
    <col min="14605" max="14605" width="1.6640625" customWidth="1"/>
    <col min="14606" max="14607" width="6.6640625" customWidth="1"/>
    <col min="14608" max="14608" width="1.6640625" customWidth="1"/>
    <col min="14609" max="14609" width="6.6640625" customWidth="1"/>
    <col min="14610" max="14610" width="4.6640625" customWidth="1"/>
    <col min="14611" max="14611" width="1.6640625" customWidth="1"/>
    <col min="14612" max="14612" width="4.6640625" customWidth="1"/>
    <col min="14613" max="14614" width="6.6640625" customWidth="1"/>
    <col min="14615" max="14629" width="0" hidden="1" customWidth="1"/>
    <col min="14849" max="14849" width="0.88671875" customWidth="1"/>
    <col min="14850" max="14850" width="14.6640625" customWidth="1"/>
    <col min="14851" max="14851" width="6.6640625" customWidth="1"/>
    <col min="14852" max="14852" width="1.6640625" customWidth="1"/>
    <col min="14853" max="14854" width="6.6640625" customWidth="1"/>
    <col min="14855" max="14855" width="1.6640625" customWidth="1"/>
    <col min="14856" max="14857" width="6.6640625" customWidth="1"/>
    <col min="14858" max="14858" width="1.6640625" customWidth="1"/>
    <col min="14859" max="14860" width="6.6640625" customWidth="1"/>
    <col min="14861" max="14861" width="1.6640625" customWidth="1"/>
    <col min="14862" max="14863" width="6.6640625" customWidth="1"/>
    <col min="14864" max="14864" width="1.6640625" customWidth="1"/>
    <col min="14865" max="14865" width="6.6640625" customWidth="1"/>
    <col min="14866" max="14866" width="4.6640625" customWidth="1"/>
    <col min="14867" max="14867" width="1.6640625" customWidth="1"/>
    <col min="14868" max="14868" width="4.6640625" customWidth="1"/>
    <col min="14869" max="14870" width="6.6640625" customWidth="1"/>
    <col min="14871" max="14885" width="0" hidden="1" customWidth="1"/>
    <col min="15105" max="15105" width="0.88671875" customWidth="1"/>
    <col min="15106" max="15106" width="14.6640625" customWidth="1"/>
    <col min="15107" max="15107" width="6.6640625" customWidth="1"/>
    <col min="15108" max="15108" width="1.6640625" customWidth="1"/>
    <col min="15109" max="15110" width="6.6640625" customWidth="1"/>
    <col min="15111" max="15111" width="1.6640625" customWidth="1"/>
    <col min="15112" max="15113" width="6.6640625" customWidth="1"/>
    <col min="15114" max="15114" width="1.6640625" customWidth="1"/>
    <col min="15115" max="15116" width="6.6640625" customWidth="1"/>
    <col min="15117" max="15117" width="1.6640625" customWidth="1"/>
    <col min="15118" max="15119" width="6.6640625" customWidth="1"/>
    <col min="15120" max="15120" width="1.6640625" customWidth="1"/>
    <col min="15121" max="15121" width="6.6640625" customWidth="1"/>
    <col min="15122" max="15122" width="4.6640625" customWidth="1"/>
    <col min="15123" max="15123" width="1.6640625" customWidth="1"/>
    <col min="15124" max="15124" width="4.6640625" customWidth="1"/>
    <col min="15125" max="15126" width="6.6640625" customWidth="1"/>
    <col min="15127" max="15141" width="0" hidden="1" customWidth="1"/>
    <col min="15361" max="15361" width="0.88671875" customWidth="1"/>
    <col min="15362" max="15362" width="14.6640625" customWidth="1"/>
    <col min="15363" max="15363" width="6.6640625" customWidth="1"/>
    <col min="15364" max="15364" width="1.6640625" customWidth="1"/>
    <col min="15365" max="15366" width="6.6640625" customWidth="1"/>
    <col min="15367" max="15367" width="1.6640625" customWidth="1"/>
    <col min="15368" max="15369" width="6.6640625" customWidth="1"/>
    <col min="15370" max="15370" width="1.6640625" customWidth="1"/>
    <col min="15371" max="15372" width="6.6640625" customWidth="1"/>
    <col min="15373" max="15373" width="1.6640625" customWidth="1"/>
    <col min="15374" max="15375" width="6.6640625" customWidth="1"/>
    <col min="15376" max="15376" width="1.6640625" customWidth="1"/>
    <col min="15377" max="15377" width="6.6640625" customWidth="1"/>
    <col min="15378" max="15378" width="4.6640625" customWidth="1"/>
    <col min="15379" max="15379" width="1.6640625" customWidth="1"/>
    <col min="15380" max="15380" width="4.6640625" customWidth="1"/>
    <col min="15381" max="15382" width="6.6640625" customWidth="1"/>
    <col min="15383" max="15397" width="0" hidden="1" customWidth="1"/>
    <col min="15617" max="15617" width="0.88671875" customWidth="1"/>
    <col min="15618" max="15618" width="14.6640625" customWidth="1"/>
    <col min="15619" max="15619" width="6.6640625" customWidth="1"/>
    <col min="15620" max="15620" width="1.6640625" customWidth="1"/>
    <col min="15621" max="15622" width="6.6640625" customWidth="1"/>
    <col min="15623" max="15623" width="1.6640625" customWidth="1"/>
    <col min="15624" max="15625" width="6.6640625" customWidth="1"/>
    <col min="15626" max="15626" width="1.6640625" customWidth="1"/>
    <col min="15627" max="15628" width="6.6640625" customWidth="1"/>
    <col min="15629" max="15629" width="1.6640625" customWidth="1"/>
    <col min="15630" max="15631" width="6.6640625" customWidth="1"/>
    <col min="15632" max="15632" width="1.6640625" customWidth="1"/>
    <col min="15633" max="15633" width="6.6640625" customWidth="1"/>
    <col min="15634" max="15634" width="4.6640625" customWidth="1"/>
    <col min="15635" max="15635" width="1.6640625" customWidth="1"/>
    <col min="15636" max="15636" width="4.6640625" customWidth="1"/>
    <col min="15637" max="15638" width="6.6640625" customWidth="1"/>
    <col min="15639" max="15653" width="0" hidden="1" customWidth="1"/>
    <col min="15873" max="15873" width="0.88671875" customWidth="1"/>
    <col min="15874" max="15874" width="14.6640625" customWidth="1"/>
    <col min="15875" max="15875" width="6.6640625" customWidth="1"/>
    <col min="15876" max="15876" width="1.6640625" customWidth="1"/>
    <col min="15877" max="15878" width="6.6640625" customWidth="1"/>
    <col min="15879" max="15879" width="1.6640625" customWidth="1"/>
    <col min="15880" max="15881" width="6.6640625" customWidth="1"/>
    <col min="15882" max="15882" width="1.6640625" customWidth="1"/>
    <col min="15883" max="15884" width="6.6640625" customWidth="1"/>
    <col min="15885" max="15885" width="1.6640625" customWidth="1"/>
    <col min="15886" max="15887" width="6.6640625" customWidth="1"/>
    <col min="15888" max="15888" width="1.6640625" customWidth="1"/>
    <col min="15889" max="15889" width="6.6640625" customWidth="1"/>
    <col min="15890" max="15890" width="4.6640625" customWidth="1"/>
    <col min="15891" max="15891" width="1.6640625" customWidth="1"/>
    <col min="15892" max="15892" width="4.6640625" customWidth="1"/>
    <col min="15893" max="15894" width="6.6640625" customWidth="1"/>
    <col min="15895" max="15909" width="0" hidden="1" customWidth="1"/>
    <col min="16129" max="16129" width="0.88671875" customWidth="1"/>
    <col min="16130" max="16130" width="14.6640625" customWidth="1"/>
    <col min="16131" max="16131" width="6.6640625" customWidth="1"/>
    <col min="16132" max="16132" width="1.6640625" customWidth="1"/>
    <col min="16133" max="16134" width="6.6640625" customWidth="1"/>
    <col min="16135" max="16135" width="1.6640625" customWidth="1"/>
    <col min="16136" max="16137" width="6.6640625" customWidth="1"/>
    <col min="16138" max="16138" width="1.6640625" customWidth="1"/>
    <col min="16139" max="16140" width="6.6640625" customWidth="1"/>
    <col min="16141" max="16141" width="1.6640625" customWidth="1"/>
    <col min="16142" max="16143" width="6.6640625" customWidth="1"/>
    <col min="16144" max="16144" width="1.6640625" customWidth="1"/>
    <col min="16145" max="16145" width="6.6640625" customWidth="1"/>
    <col min="16146" max="16146" width="4.6640625" customWidth="1"/>
    <col min="16147" max="16147" width="1.6640625" customWidth="1"/>
    <col min="16148" max="16148" width="4.6640625" customWidth="1"/>
    <col min="16149" max="16150" width="6.6640625" customWidth="1"/>
    <col min="16151" max="16165" width="0" hidden="1" customWidth="1"/>
  </cols>
  <sheetData>
    <row r="1" spans="1:35" ht="32.4" x14ac:dyDescent="0.55000000000000004">
      <c r="B1" s="142"/>
      <c r="C1" s="179" t="s">
        <v>49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42"/>
      <c r="S1" s="142"/>
    </row>
    <row r="2" spans="1:35" ht="33" thickBot="1" x14ac:dyDescent="0.6"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35" s="8" customFormat="1" x14ac:dyDescent="0.3">
      <c r="A3" s="5"/>
      <c r="B3" s="5"/>
      <c r="C3" s="5"/>
      <c r="D3" s="229" t="s">
        <v>0</v>
      </c>
      <c r="E3" s="195"/>
      <c r="F3" s="195"/>
      <c r="G3" s="195"/>
      <c r="H3" s="230"/>
      <c r="I3" s="5"/>
      <c r="J3" s="5"/>
      <c r="K3" s="229" t="s">
        <v>1</v>
      </c>
      <c r="L3" s="195"/>
      <c r="M3" s="195"/>
      <c r="N3" s="230"/>
      <c r="O3" s="5"/>
      <c r="P3" s="5"/>
      <c r="Q3" s="5"/>
      <c r="R3" s="5"/>
      <c r="S3" s="5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</row>
    <row r="4" spans="1:35" s="8" customFormat="1" x14ac:dyDescent="0.3">
      <c r="A4" s="5"/>
      <c r="B4" s="5"/>
      <c r="C4" s="5"/>
      <c r="D4" s="223">
        <v>1</v>
      </c>
      <c r="E4" s="224"/>
      <c r="F4" s="225" t="s">
        <v>52</v>
      </c>
      <c r="G4" s="225"/>
      <c r="H4" s="226"/>
      <c r="I4" s="5"/>
      <c r="J4" s="5"/>
      <c r="K4" s="223" t="s">
        <v>2</v>
      </c>
      <c r="L4" s="224"/>
      <c r="M4" s="224"/>
      <c r="N4" s="9">
        <v>2</v>
      </c>
      <c r="O4" s="5"/>
      <c r="P4" s="5"/>
      <c r="Q4" s="5"/>
      <c r="R4" s="5"/>
      <c r="S4" s="5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</row>
    <row r="5" spans="1:35" s="8" customFormat="1" x14ac:dyDescent="0.3">
      <c r="A5" s="5"/>
      <c r="B5" s="5"/>
      <c r="C5" s="5"/>
      <c r="D5" s="223">
        <v>2</v>
      </c>
      <c r="E5" s="224"/>
      <c r="F5" s="225" t="s">
        <v>48</v>
      </c>
      <c r="G5" s="225"/>
      <c r="H5" s="226"/>
      <c r="I5" s="5"/>
      <c r="J5" s="5"/>
      <c r="K5" s="223" t="s">
        <v>3</v>
      </c>
      <c r="L5" s="224"/>
      <c r="M5" s="224"/>
      <c r="N5" s="9">
        <v>0</v>
      </c>
      <c r="O5" s="5"/>
      <c r="P5" s="5"/>
      <c r="Q5" s="5"/>
      <c r="R5" s="5"/>
      <c r="S5" s="5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</row>
    <row r="6" spans="1:35" s="8" customFormat="1" ht="16.2" thickBot="1" x14ac:dyDescent="0.35">
      <c r="A6" s="5"/>
      <c r="B6" s="5"/>
      <c r="C6" s="5"/>
      <c r="D6" s="223">
        <v>3</v>
      </c>
      <c r="E6" s="224"/>
      <c r="F6" s="225" t="s">
        <v>53</v>
      </c>
      <c r="G6" s="225"/>
      <c r="H6" s="226"/>
      <c r="I6" s="5"/>
      <c r="J6" s="5"/>
      <c r="K6" s="227" t="s">
        <v>4</v>
      </c>
      <c r="L6" s="228"/>
      <c r="M6" s="228"/>
      <c r="N6" s="10">
        <v>1</v>
      </c>
      <c r="O6" s="5"/>
      <c r="P6" s="5"/>
      <c r="Q6" s="5"/>
      <c r="R6" s="5"/>
      <c r="S6" s="5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</row>
    <row r="7" spans="1:35" s="8" customFormat="1" x14ac:dyDescent="0.3">
      <c r="A7" s="5"/>
      <c r="B7" s="5"/>
      <c r="C7" s="5"/>
      <c r="D7" s="223">
        <v>4</v>
      </c>
      <c r="E7" s="224"/>
      <c r="F7" s="225" t="s">
        <v>51</v>
      </c>
      <c r="G7" s="225"/>
      <c r="H7" s="226"/>
      <c r="I7" s="5"/>
      <c r="J7" s="5"/>
      <c r="K7" s="45"/>
      <c r="L7" s="45"/>
      <c r="M7" s="45"/>
      <c r="N7" s="46"/>
      <c r="O7" s="5"/>
      <c r="P7" s="5"/>
      <c r="Q7" s="5"/>
      <c r="R7" s="5"/>
      <c r="S7" s="5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</row>
    <row r="8" spans="1:35" s="8" customFormat="1" ht="16.2" thickBot="1" x14ac:dyDescent="0.35">
      <c r="A8" s="5"/>
      <c r="B8" s="5"/>
      <c r="C8" s="5"/>
      <c r="D8" s="231">
        <v>5</v>
      </c>
      <c r="E8" s="232"/>
      <c r="F8" s="233" t="s">
        <v>50</v>
      </c>
      <c r="G8" s="233"/>
      <c r="H8" s="234"/>
      <c r="I8" s="5"/>
      <c r="J8" s="5"/>
      <c r="K8" s="45"/>
      <c r="L8" s="45"/>
      <c r="M8" s="45"/>
      <c r="N8" s="46"/>
      <c r="O8" s="5"/>
      <c r="P8" s="5"/>
      <c r="Q8" s="5"/>
      <c r="R8" s="5"/>
      <c r="S8" s="5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</row>
    <row r="9" spans="1:35" ht="16.2" thickBot="1" x14ac:dyDescent="0.35"/>
    <row r="10" spans="1:35" s="8" customFormat="1" x14ac:dyDescent="0.3">
      <c r="A10" s="5"/>
      <c r="B10" s="5"/>
      <c r="C10" s="217" t="s">
        <v>5</v>
      </c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9"/>
      <c r="O10" s="5"/>
      <c r="P10" s="116"/>
      <c r="Q10" s="116"/>
      <c r="R10" s="116"/>
      <c r="S10" s="116"/>
      <c r="T10" s="116"/>
      <c r="U10" s="116"/>
      <c r="V10" s="116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</row>
    <row r="11" spans="1:35" s="8" customFormat="1" x14ac:dyDescent="0.3">
      <c r="A11" s="5"/>
      <c r="B11" s="5"/>
      <c r="C11" s="11" t="s">
        <v>6</v>
      </c>
      <c r="D11" s="208" t="s">
        <v>21</v>
      </c>
      <c r="E11" s="209"/>
      <c r="F11" s="220" t="str">
        <f>F4</f>
        <v>Gy Vyškov</v>
      </c>
      <c r="G11" s="221"/>
      <c r="H11" s="222"/>
      <c r="I11" s="211" t="str">
        <f>F7</f>
        <v>Gy Mor. Krumlov</v>
      </c>
      <c r="J11" s="211"/>
      <c r="K11" s="212"/>
      <c r="L11" s="12">
        <v>3</v>
      </c>
      <c r="M11" s="13" t="s">
        <v>8</v>
      </c>
      <c r="N11" s="14">
        <v>0</v>
      </c>
      <c r="O11" s="117">
        <v>14</v>
      </c>
      <c r="P11" s="116"/>
      <c r="Q11" s="116"/>
      <c r="R11" s="116"/>
      <c r="S11" s="116"/>
      <c r="T11" s="116"/>
      <c r="U11" s="116"/>
      <c r="V11" s="116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</row>
    <row r="12" spans="1:35" s="8" customFormat="1" ht="17.399999999999999" x14ac:dyDescent="0.3">
      <c r="A12" s="5"/>
      <c r="B12" s="5"/>
      <c r="C12" s="11" t="s">
        <v>9</v>
      </c>
      <c r="D12" s="208" t="s">
        <v>10</v>
      </c>
      <c r="E12" s="209"/>
      <c r="F12" s="210" t="str">
        <f>F5</f>
        <v>BPA Brno</v>
      </c>
      <c r="G12" s="210"/>
      <c r="H12" s="210"/>
      <c r="I12" s="211" t="str">
        <f>F6</f>
        <v>SŠ Bzenec</v>
      </c>
      <c r="J12" s="211"/>
      <c r="K12" s="212"/>
      <c r="L12" s="12">
        <v>3</v>
      </c>
      <c r="M12" s="13" t="s">
        <v>8</v>
      </c>
      <c r="N12" s="14">
        <v>0</v>
      </c>
      <c r="O12" s="117">
        <v>23</v>
      </c>
      <c r="P12" s="118"/>
      <c r="Q12" s="116"/>
      <c r="R12" s="116"/>
      <c r="S12" s="116"/>
      <c r="T12" s="116"/>
      <c r="U12" s="116"/>
      <c r="V12" s="116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</row>
    <row r="13" spans="1:35" s="8" customFormat="1" x14ac:dyDescent="0.3">
      <c r="A13" s="5"/>
      <c r="B13" s="5"/>
      <c r="C13" s="11" t="s">
        <v>11</v>
      </c>
      <c r="D13" s="208" t="s">
        <v>32</v>
      </c>
      <c r="E13" s="209"/>
      <c r="F13" s="210" t="str">
        <f>F4</f>
        <v>Gy Vyškov</v>
      </c>
      <c r="G13" s="210"/>
      <c r="H13" s="210"/>
      <c r="I13" s="211" t="str">
        <f>F8</f>
        <v>Gy Rájec Jestř.</v>
      </c>
      <c r="J13" s="211"/>
      <c r="K13" s="212"/>
      <c r="L13" s="12">
        <v>0</v>
      </c>
      <c r="M13" s="13" t="s">
        <v>8</v>
      </c>
      <c r="N13" s="14">
        <v>3</v>
      </c>
      <c r="O13" s="117">
        <v>15</v>
      </c>
      <c r="P13" s="116"/>
      <c r="Q13" s="116"/>
      <c r="R13" s="116"/>
      <c r="S13" s="116"/>
      <c r="T13" s="116"/>
      <c r="U13" s="116"/>
      <c r="V13" s="116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</row>
    <row r="14" spans="1:35" s="8" customFormat="1" x14ac:dyDescent="0.3">
      <c r="A14" s="5"/>
      <c r="B14" s="5"/>
      <c r="C14" s="11" t="s">
        <v>18</v>
      </c>
      <c r="D14" s="203" t="s">
        <v>19</v>
      </c>
      <c r="E14" s="204"/>
      <c r="F14" s="205" t="str">
        <f>F5</f>
        <v>BPA Brno</v>
      </c>
      <c r="G14" s="205"/>
      <c r="H14" s="205"/>
      <c r="I14" s="206" t="str">
        <f>F7</f>
        <v>Gy Mor. Krumlov</v>
      </c>
      <c r="J14" s="206"/>
      <c r="K14" s="207"/>
      <c r="L14" s="51">
        <v>3</v>
      </c>
      <c r="M14" s="52" t="s">
        <v>8</v>
      </c>
      <c r="N14" s="53">
        <v>0</v>
      </c>
      <c r="O14" s="117">
        <v>24</v>
      </c>
      <c r="P14" s="116"/>
      <c r="Q14" s="116"/>
      <c r="R14" s="116"/>
      <c r="S14" s="116"/>
      <c r="T14" s="116"/>
      <c r="U14" s="116"/>
      <c r="V14" s="116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</row>
    <row r="15" spans="1:35" s="8" customFormat="1" x14ac:dyDescent="0.3">
      <c r="A15" s="5"/>
      <c r="B15" s="5"/>
      <c r="C15" s="11" t="s">
        <v>20</v>
      </c>
      <c r="D15" s="203" t="s">
        <v>33</v>
      </c>
      <c r="E15" s="204"/>
      <c r="F15" s="205" t="str">
        <f>F6</f>
        <v>SŠ Bzenec</v>
      </c>
      <c r="G15" s="205"/>
      <c r="H15" s="205"/>
      <c r="I15" s="206" t="str">
        <f>F8</f>
        <v>Gy Rájec Jestř.</v>
      </c>
      <c r="J15" s="206"/>
      <c r="K15" s="207"/>
      <c r="L15" s="51">
        <v>0</v>
      </c>
      <c r="M15" s="52" t="s">
        <v>8</v>
      </c>
      <c r="N15" s="53">
        <v>3</v>
      </c>
      <c r="O15" s="117">
        <v>35</v>
      </c>
      <c r="P15" s="116"/>
      <c r="Q15" s="116"/>
      <c r="R15" s="116"/>
      <c r="S15" s="116"/>
      <c r="T15" s="116"/>
      <c r="U15" s="116"/>
      <c r="V15" s="116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</row>
    <row r="16" spans="1:35" s="8" customFormat="1" x14ac:dyDescent="0.3">
      <c r="A16" s="5"/>
      <c r="B16" s="5"/>
      <c r="C16" s="11" t="s">
        <v>22</v>
      </c>
      <c r="D16" s="209" t="s">
        <v>7</v>
      </c>
      <c r="E16" s="209"/>
      <c r="F16" s="210" t="str">
        <f>F4</f>
        <v>Gy Vyškov</v>
      </c>
      <c r="G16" s="210"/>
      <c r="H16" s="210"/>
      <c r="I16" s="211" t="str">
        <f>F5</f>
        <v>BPA Brno</v>
      </c>
      <c r="J16" s="211"/>
      <c r="K16" s="212"/>
      <c r="L16" s="12">
        <v>0</v>
      </c>
      <c r="M16" s="13" t="s">
        <v>8</v>
      </c>
      <c r="N16" s="14">
        <v>3</v>
      </c>
      <c r="O16" s="117">
        <v>12</v>
      </c>
      <c r="P16" s="116"/>
      <c r="Q16" s="116"/>
      <c r="R16" s="116"/>
      <c r="S16" s="116"/>
      <c r="T16" s="116"/>
      <c r="U16" s="116"/>
      <c r="V16" s="116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</row>
    <row r="17" spans="1:37" s="8" customFormat="1" x14ac:dyDescent="0.3">
      <c r="A17" s="5"/>
      <c r="B17" s="5"/>
      <c r="C17" s="11" t="s">
        <v>34</v>
      </c>
      <c r="D17" s="203" t="s">
        <v>35</v>
      </c>
      <c r="E17" s="204"/>
      <c r="F17" s="205" t="str">
        <f>F7</f>
        <v>Gy Mor. Krumlov</v>
      </c>
      <c r="G17" s="205"/>
      <c r="H17" s="205"/>
      <c r="I17" s="206" t="str">
        <f>F8</f>
        <v>Gy Rájec Jestř.</v>
      </c>
      <c r="J17" s="206"/>
      <c r="K17" s="207"/>
      <c r="L17" s="51">
        <v>0</v>
      </c>
      <c r="M17" s="52" t="s">
        <v>8</v>
      </c>
      <c r="N17" s="53">
        <v>3</v>
      </c>
      <c r="O17" s="117">
        <v>45</v>
      </c>
      <c r="P17" s="116"/>
      <c r="Q17" s="116"/>
      <c r="R17" s="116"/>
      <c r="S17" s="116"/>
      <c r="T17" s="116"/>
      <c r="U17" s="116"/>
      <c r="V17" s="116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</row>
    <row r="18" spans="1:37" s="8" customFormat="1" x14ac:dyDescent="0.3">
      <c r="A18" s="5"/>
      <c r="B18" s="5"/>
      <c r="C18" s="11" t="s">
        <v>36</v>
      </c>
      <c r="D18" s="208" t="s">
        <v>12</v>
      </c>
      <c r="E18" s="209"/>
      <c r="F18" s="210" t="str">
        <f>F4</f>
        <v>Gy Vyškov</v>
      </c>
      <c r="G18" s="210"/>
      <c r="H18" s="210"/>
      <c r="I18" s="211" t="str">
        <f>F6</f>
        <v>SŠ Bzenec</v>
      </c>
      <c r="J18" s="211"/>
      <c r="K18" s="212"/>
      <c r="L18" s="12">
        <v>3</v>
      </c>
      <c r="M18" s="13" t="s">
        <v>8</v>
      </c>
      <c r="N18" s="14">
        <v>0</v>
      </c>
      <c r="O18" s="117">
        <v>13</v>
      </c>
      <c r="P18" s="116"/>
      <c r="Q18" s="116"/>
      <c r="R18" s="116"/>
      <c r="S18" s="116"/>
      <c r="T18" s="116"/>
      <c r="U18" s="116"/>
      <c r="V18" s="116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</row>
    <row r="19" spans="1:37" s="8" customFormat="1" x14ac:dyDescent="0.3">
      <c r="A19" s="5"/>
      <c r="B19" s="5"/>
      <c r="C19" s="11" t="s">
        <v>37</v>
      </c>
      <c r="D19" s="203" t="s">
        <v>38</v>
      </c>
      <c r="E19" s="204"/>
      <c r="F19" s="205" t="str">
        <f>F5</f>
        <v>BPA Brno</v>
      </c>
      <c r="G19" s="205"/>
      <c r="H19" s="205"/>
      <c r="I19" s="206" t="str">
        <f>F8</f>
        <v>Gy Rájec Jestř.</v>
      </c>
      <c r="J19" s="206"/>
      <c r="K19" s="207"/>
      <c r="L19" s="51">
        <v>3</v>
      </c>
      <c r="M19" s="52" t="s">
        <v>8</v>
      </c>
      <c r="N19" s="53">
        <v>0</v>
      </c>
      <c r="O19" s="117">
        <v>25</v>
      </c>
      <c r="P19" s="116"/>
      <c r="Q19" s="116"/>
      <c r="R19" s="116"/>
      <c r="S19" s="116"/>
      <c r="T19" s="116"/>
      <c r="U19" s="116"/>
      <c r="V19" s="116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</row>
    <row r="20" spans="1:37" s="8" customFormat="1" ht="16.2" thickBot="1" x14ac:dyDescent="0.35">
      <c r="A20" s="5"/>
      <c r="B20" s="5"/>
      <c r="C20" s="15" t="s">
        <v>39</v>
      </c>
      <c r="D20" s="198" t="s">
        <v>17</v>
      </c>
      <c r="E20" s="199"/>
      <c r="F20" s="200" t="str">
        <f>F6</f>
        <v>SŠ Bzenec</v>
      </c>
      <c r="G20" s="200"/>
      <c r="H20" s="200"/>
      <c r="I20" s="201" t="str">
        <f>F7</f>
        <v>Gy Mor. Krumlov</v>
      </c>
      <c r="J20" s="201"/>
      <c r="K20" s="202"/>
      <c r="L20" s="55">
        <v>0</v>
      </c>
      <c r="M20" s="56" t="s">
        <v>8</v>
      </c>
      <c r="N20" s="57">
        <v>3</v>
      </c>
      <c r="O20" s="117">
        <v>34</v>
      </c>
      <c r="P20" s="116"/>
      <c r="Q20" s="116"/>
      <c r="R20" s="116"/>
      <c r="S20" s="116"/>
      <c r="T20" s="116"/>
      <c r="U20" s="116"/>
      <c r="V20" s="116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</row>
    <row r="21" spans="1:37" ht="16.2" thickBot="1" x14ac:dyDescent="0.35">
      <c r="O21" s="119"/>
    </row>
    <row r="22" spans="1:37" s="8" customFormat="1" x14ac:dyDescent="0.3">
      <c r="A22" s="5"/>
      <c r="B22" s="120" t="s">
        <v>40</v>
      </c>
      <c r="C22" s="194" t="str">
        <f>F4</f>
        <v>Gy Vyškov</v>
      </c>
      <c r="D22" s="194"/>
      <c r="E22" s="194"/>
      <c r="F22" s="194" t="str">
        <f>F5</f>
        <v>BPA Brno</v>
      </c>
      <c r="G22" s="194"/>
      <c r="H22" s="194"/>
      <c r="I22" s="194" t="str">
        <f>F6</f>
        <v>SŠ Bzenec</v>
      </c>
      <c r="J22" s="194"/>
      <c r="K22" s="194"/>
      <c r="L22" s="194" t="str">
        <f>F7</f>
        <v>Gy Mor. Krumlov</v>
      </c>
      <c r="M22" s="194"/>
      <c r="N22" s="194"/>
      <c r="O22" s="194" t="str">
        <f>F8</f>
        <v>Gy Rájec Jestř.</v>
      </c>
      <c r="P22" s="194"/>
      <c r="Q22" s="194"/>
      <c r="R22" s="195" t="s">
        <v>14</v>
      </c>
      <c r="S22" s="195"/>
      <c r="T22" s="195"/>
      <c r="U22" s="6" t="s">
        <v>15</v>
      </c>
      <c r="V22" s="7" t="s">
        <v>16</v>
      </c>
      <c r="W22" s="63"/>
      <c r="X22" s="63"/>
      <c r="Y22" s="121">
        <v>15</v>
      </c>
      <c r="Z22" s="63"/>
      <c r="AA22" s="121">
        <v>14</v>
      </c>
      <c r="AB22" s="63"/>
      <c r="AC22" s="121">
        <v>13</v>
      </c>
      <c r="AD22" s="63"/>
      <c r="AE22" s="121">
        <v>12</v>
      </c>
      <c r="AF22" s="63"/>
      <c r="AG22" s="121">
        <v>11</v>
      </c>
      <c r="AH22" s="63"/>
      <c r="AI22" s="121">
        <v>9</v>
      </c>
      <c r="AK22" s="121" t="s">
        <v>24</v>
      </c>
    </row>
    <row r="23" spans="1:37" s="8" customFormat="1" x14ac:dyDescent="0.3">
      <c r="A23" s="47">
        <v>1</v>
      </c>
      <c r="B23" s="17" t="str">
        <f>F4</f>
        <v>Gy Vyškov</v>
      </c>
      <c r="C23" s="122">
        <v>0</v>
      </c>
      <c r="D23" s="123">
        <v>0</v>
      </c>
      <c r="E23" s="124">
        <v>0</v>
      </c>
      <c r="F23" s="21">
        <f>L16</f>
        <v>0</v>
      </c>
      <c r="G23" s="22" t="s">
        <v>8</v>
      </c>
      <c r="H23" s="23">
        <f>N16</f>
        <v>3</v>
      </c>
      <c r="I23" s="21">
        <f>L18</f>
        <v>3</v>
      </c>
      <c r="J23" s="22" t="s">
        <v>8</v>
      </c>
      <c r="K23" s="23">
        <f>N18</f>
        <v>0</v>
      </c>
      <c r="L23" s="21">
        <f>L11</f>
        <v>3</v>
      </c>
      <c r="M23" s="22" t="s">
        <v>8</v>
      </c>
      <c r="N23" s="23">
        <f>N11</f>
        <v>0</v>
      </c>
      <c r="O23" s="125">
        <f>L13</f>
        <v>0</v>
      </c>
      <c r="P23" s="22" t="s">
        <v>8</v>
      </c>
      <c r="Q23" s="23">
        <f>N13</f>
        <v>3</v>
      </c>
      <c r="R23" s="24">
        <f>F23+I23+L23+O23</f>
        <v>6</v>
      </c>
      <c r="S23" s="13" t="s">
        <v>8</v>
      </c>
      <c r="T23" s="25">
        <f>H23+K23+N23+Q23</f>
        <v>6</v>
      </c>
      <c r="U23" s="26">
        <v>6</v>
      </c>
      <c r="V23" s="27" t="s">
        <v>11</v>
      </c>
      <c r="W23" s="63">
        <f>IF(O23&gt;Q23,$N$4,IF(O23=Q23,$N$5,$N$6))</f>
        <v>1</v>
      </c>
      <c r="X23" s="63">
        <f>0.001*(R23-T23)+0.00001*R23</f>
        <v>6.0000000000000008E-5</v>
      </c>
      <c r="Y23" s="126">
        <f>RANK(U23,$U$23:$U$27)</f>
        <v>3</v>
      </c>
      <c r="Z23" s="63" t="e">
        <f>IF(A23=$Z$33,U23+0.1+X23,U23+X23)</f>
        <v>#N/A</v>
      </c>
      <c r="AA23" s="126" t="e">
        <f>RANK(Z23,$Z$23:$Z$27)</f>
        <v>#N/A</v>
      </c>
      <c r="AB23" s="63" t="e">
        <f>IF(A23=$AB$36,U23+0.1+X23,IF(A23=$AC$36,U23+0.1+X23,U23+X23))</f>
        <v>#N/A</v>
      </c>
      <c r="AC23" s="126" t="e">
        <f>RANK(AB23,$AB$23:$AB$27)</f>
        <v>#N/A</v>
      </c>
      <c r="AD23" s="63" t="e">
        <f>IF(Y23=$AD$28,IF(A23=$AD$29,U23+$E$38,IF(A23=$AD$30,U23+$H$39,IF(A23=$AD$31,U23+$K$40,U23))),U23)</f>
        <v>#N/A</v>
      </c>
      <c r="AE23" s="126" t="e">
        <f>RANK(AD23,$AD$23:$AD$27)</f>
        <v>#N/A</v>
      </c>
      <c r="AF23" s="63" t="e">
        <f>IF(Y23=$AF$28,IF(A23=$AF$29,U23+$E$38,IF(A23=$AF$30,U24+$H$39,IF(A23=$AF$31,U23+$K$40))),IF(Y23=$AG$28,IF(A23=$AG$36,U23+0.1+X23,U23+X23)))</f>
        <v>#N/A</v>
      </c>
      <c r="AG23" s="126" t="e">
        <f>RANK(AF23,$AF$23:$AF$27)</f>
        <v>#N/A</v>
      </c>
      <c r="AH23" s="63" t="e">
        <f>IF(A23=$AH$29,$R$43,IF(A23=$AH$30,$R$44,IF(A23=$AH$31,$R$45,U23+X23)))</f>
        <v>#N/A</v>
      </c>
      <c r="AI23" s="126" t="e">
        <f>RANK(AH23,$AH$23:$AH$27)</f>
        <v>#N/A</v>
      </c>
      <c r="AK23" s="126">
        <f>IF($Y$28=15,Y23,IF($Y$28=14,AA23,IF($Y$28=13,AC23,IF($Y$28=12,AE23,IF($Y$28=11,AG23,AI23)))))</f>
        <v>3</v>
      </c>
    </row>
    <row r="24" spans="1:37" s="8" customFormat="1" x14ac:dyDescent="0.3">
      <c r="A24" s="47">
        <v>2</v>
      </c>
      <c r="B24" s="17" t="str">
        <f>F5</f>
        <v>BPA Brno</v>
      </c>
      <c r="C24" s="21">
        <f>N16</f>
        <v>3</v>
      </c>
      <c r="D24" s="22" t="s">
        <v>8</v>
      </c>
      <c r="E24" s="23">
        <f>L16</f>
        <v>0</v>
      </c>
      <c r="F24" s="122">
        <v>0</v>
      </c>
      <c r="G24" s="123">
        <v>0</v>
      </c>
      <c r="H24" s="124">
        <v>0</v>
      </c>
      <c r="I24" s="21">
        <f>L12</f>
        <v>3</v>
      </c>
      <c r="J24" s="22" t="s">
        <v>8</v>
      </c>
      <c r="K24" s="23">
        <f>N12</f>
        <v>0</v>
      </c>
      <c r="L24" s="21">
        <f>L14</f>
        <v>3</v>
      </c>
      <c r="M24" s="22" t="s">
        <v>8</v>
      </c>
      <c r="N24" s="23">
        <f>N14</f>
        <v>0</v>
      </c>
      <c r="O24" s="125">
        <f>L19</f>
        <v>3</v>
      </c>
      <c r="P24" s="22" t="s">
        <v>8</v>
      </c>
      <c r="Q24" s="23">
        <f>N19</f>
        <v>0</v>
      </c>
      <c r="R24" s="24">
        <f>C24+I24+L24+O24</f>
        <v>12</v>
      </c>
      <c r="S24" s="13" t="s">
        <v>8</v>
      </c>
      <c r="T24" s="25">
        <f>E24+K24+N24+Q24</f>
        <v>0</v>
      </c>
      <c r="U24" s="26">
        <v>8</v>
      </c>
      <c r="V24" s="27" t="s">
        <v>6</v>
      </c>
      <c r="W24" s="63">
        <f>IF(O24&gt;Q24,$N$4,IF(O24=Q24,$N$5,$N$6))</f>
        <v>2</v>
      </c>
      <c r="X24" s="63">
        <f>0.001*(R24-T24)+0.00001*R24</f>
        <v>1.2120000000000001E-2</v>
      </c>
      <c r="Y24" s="126">
        <f>RANK(U24,$U$23:$U$27)</f>
        <v>1</v>
      </c>
      <c r="Z24" s="63" t="e">
        <f>IF(A24=$Z$33,U24+0.1+X24,U24+X24)</f>
        <v>#N/A</v>
      </c>
      <c r="AA24" s="126" t="e">
        <f>RANK(Z24,$Z$23:$Z$27)</f>
        <v>#N/A</v>
      </c>
      <c r="AB24" s="63" t="e">
        <f>IF(A24=$AB$36,U24+0.1+X24,IF(A24=$AC$36,U24+0.1+X24,U24+X24))</f>
        <v>#N/A</v>
      </c>
      <c r="AC24" s="126" t="e">
        <f>RANK(AB24,$AB$23:$AB$27)</f>
        <v>#N/A</v>
      </c>
      <c r="AD24" s="63">
        <f>IF(Y24=$AD$28,IF(A24=$AD$29,U24+$E$38,IF(A24=$AD$30,U24+$H$39,IF(A24=$AD$31,U24+$K$40,U24))),U24)</f>
        <v>8</v>
      </c>
      <c r="AE24" s="126" t="e">
        <f>RANK(AD24,$AD$23:$AD$27)</f>
        <v>#N/A</v>
      </c>
      <c r="AF24" s="63" t="b">
        <f>IF(Y24=$AF$28,IF(A24=$AF$29,U24+$E$38,IF(A24=$AF$30,U25+$H$39,IF(A24=$AF$31,U24+$K$40))),IF(Y24=$AG$28,IF(A24=$AG$36,U24+0.1+X24,U24+X24)))</f>
        <v>0</v>
      </c>
      <c r="AG24" s="126" t="e">
        <f>RANK(AF24,$AF$23:$AF$27)</f>
        <v>#N/A</v>
      </c>
      <c r="AH24" s="63" t="e">
        <f>IF(A24=$AH$29,$R$43,IF(A24=$AH$30,$R$44,IF(A24=$AH$31,$R$45,U24+X24)))</f>
        <v>#N/A</v>
      </c>
      <c r="AI24" s="126" t="e">
        <f>RANK(AH24,$AH$23:$AH$27)</f>
        <v>#N/A</v>
      </c>
      <c r="AK24" s="126">
        <f>IF($Y$28=15,Y24,IF($Y$28=14,AA24,IF($Y$28=13,AC24,IF($Y$28=12,AE24,IF($Y$28=11,AG24,AI24)))))</f>
        <v>1</v>
      </c>
    </row>
    <row r="25" spans="1:37" s="8" customFormat="1" x14ac:dyDescent="0.3">
      <c r="A25" s="47">
        <v>3</v>
      </c>
      <c r="B25" s="17" t="str">
        <f>F6</f>
        <v>SŠ Bzenec</v>
      </c>
      <c r="C25" s="21">
        <f>N18</f>
        <v>0</v>
      </c>
      <c r="D25" s="22" t="s">
        <v>8</v>
      </c>
      <c r="E25" s="23">
        <f>L18</f>
        <v>3</v>
      </c>
      <c r="F25" s="21">
        <f>N12</f>
        <v>0</v>
      </c>
      <c r="G25" s="22" t="s">
        <v>8</v>
      </c>
      <c r="H25" s="23">
        <f>L12</f>
        <v>3</v>
      </c>
      <c r="I25" s="123">
        <v>0</v>
      </c>
      <c r="J25" s="123">
        <v>0</v>
      </c>
      <c r="K25" s="127">
        <v>0</v>
      </c>
      <c r="L25" s="21">
        <f>L20</f>
        <v>0</v>
      </c>
      <c r="M25" s="22" t="s">
        <v>8</v>
      </c>
      <c r="N25" s="23">
        <f>N20</f>
        <v>3</v>
      </c>
      <c r="O25" s="125">
        <f>L15</f>
        <v>0</v>
      </c>
      <c r="P25" s="22" t="s">
        <v>8</v>
      </c>
      <c r="Q25" s="23">
        <f>N15</f>
        <v>3</v>
      </c>
      <c r="R25" s="24">
        <f>O25+L25+F25+C25</f>
        <v>0</v>
      </c>
      <c r="S25" s="13" t="s">
        <v>8</v>
      </c>
      <c r="T25" s="25">
        <f>Q25+N25+H25+E25</f>
        <v>12</v>
      </c>
      <c r="U25" s="26">
        <v>4</v>
      </c>
      <c r="V25" s="27" t="s">
        <v>20</v>
      </c>
      <c r="W25" s="63">
        <f>IF(O25&gt;Q25,$N$4,IF(O25=Q25,$N$5,$N$6))</f>
        <v>1</v>
      </c>
      <c r="X25" s="63">
        <f>0.001*(R25-T25)+0.00001*R25</f>
        <v>-1.2E-2</v>
      </c>
      <c r="Y25" s="126">
        <f>RANK(U25,$U$23:$U$27)</f>
        <v>5</v>
      </c>
      <c r="Z25" s="63" t="e">
        <f>IF(A25=$Z$33,U25+0.1+X25,U25+X25)</f>
        <v>#N/A</v>
      </c>
      <c r="AA25" s="126" t="e">
        <f>RANK(Z25,$Z$23:$Z$27)</f>
        <v>#N/A</v>
      </c>
      <c r="AB25" s="63" t="e">
        <f>IF(A25=$AB$36,U25+0.1+X25,IF(A25=$AC$36,U25+0.1+X25,U25+X25))</f>
        <v>#N/A</v>
      </c>
      <c r="AC25" s="126" t="e">
        <f>RANK(AB25,$AB$23:$AB$27)</f>
        <v>#N/A</v>
      </c>
      <c r="AD25" s="63">
        <f>IF(Y25=$AD$28,IF(A25=$AD$29,U25+$E$38,IF(A25=$AD$30,U25+$H$39,IF(A25=$AD$31,U25+$K$40,U25))),U25)</f>
        <v>4</v>
      </c>
      <c r="AE25" s="126" t="e">
        <f>RANK(AD25,$AD$23:$AD$27)</f>
        <v>#N/A</v>
      </c>
      <c r="AF25" s="63" t="b">
        <f>IF(Y25=$AF$28,IF(A25=$AF$29,U25+$E$38,IF(A25=$AF$30,U26+$H$39,IF(A25=$AF$31,U25+$K$40))),IF(Y25=$AG$28,IF(A25=$AG$36,U25+0.1+X25,U25+X25)))</f>
        <v>0</v>
      </c>
      <c r="AG25" s="126" t="e">
        <f>RANK(AF25,$AF$23:$AF$27)</f>
        <v>#N/A</v>
      </c>
      <c r="AH25" s="63" t="e">
        <f>IF(A25=$AH$29,$R$43,IF(A25=$AH$30,$R$44,IF(A25=$AH$31,$R$45,U25+X25)))</f>
        <v>#N/A</v>
      </c>
      <c r="AI25" s="126" t="e">
        <f>RANK(AH25,$AH$23:$AH$27)</f>
        <v>#N/A</v>
      </c>
      <c r="AK25" s="126">
        <f>IF($Y$28=15,Y25,IF($Y$28=14,AA25,IF($Y$28=13,AC25,IF($Y$28=12,AE25,IF($Y$28=11,AG25,AI25)))))</f>
        <v>5</v>
      </c>
    </row>
    <row r="26" spans="1:37" s="8" customFormat="1" x14ac:dyDescent="0.3">
      <c r="A26" s="47">
        <v>4</v>
      </c>
      <c r="B26" s="17" t="str">
        <f>F7</f>
        <v>Gy Mor. Krumlov</v>
      </c>
      <c r="C26" s="21">
        <f>N11</f>
        <v>0</v>
      </c>
      <c r="D26" s="22" t="s">
        <v>8</v>
      </c>
      <c r="E26" s="23">
        <f>L11</f>
        <v>3</v>
      </c>
      <c r="F26" s="21">
        <f>N14</f>
        <v>0</v>
      </c>
      <c r="G26" s="22" t="s">
        <v>8</v>
      </c>
      <c r="H26" s="23">
        <f>L14</f>
        <v>3</v>
      </c>
      <c r="I26" s="21">
        <f>N20</f>
        <v>3</v>
      </c>
      <c r="J26" s="22" t="s">
        <v>8</v>
      </c>
      <c r="K26" s="23">
        <f>L20</f>
        <v>0</v>
      </c>
      <c r="L26" s="123">
        <v>0</v>
      </c>
      <c r="M26" s="123">
        <v>0</v>
      </c>
      <c r="N26" s="127">
        <v>0</v>
      </c>
      <c r="O26" s="125">
        <f>L17</f>
        <v>0</v>
      </c>
      <c r="P26" s="22" t="s">
        <v>8</v>
      </c>
      <c r="Q26" s="23">
        <f>N17</f>
        <v>3</v>
      </c>
      <c r="R26" s="24">
        <f>O26+I26+F26+C26</f>
        <v>3</v>
      </c>
      <c r="S26" s="13" t="s">
        <v>8</v>
      </c>
      <c r="T26" s="25">
        <f>Q26+K26+H26+E26</f>
        <v>9</v>
      </c>
      <c r="U26" s="26">
        <v>5</v>
      </c>
      <c r="V26" s="27" t="s">
        <v>18</v>
      </c>
      <c r="W26" s="63">
        <f>IF(O26&gt;Q26,$N$4,IF(O26=Q26,$N$5,$N$6))</f>
        <v>1</v>
      </c>
      <c r="X26" s="63">
        <f>0.001*(R26-T26)+0.00001*R26</f>
        <v>-5.9700000000000005E-3</v>
      </c>
      <c r="Y26" s="126">
        <f>RANK(U26,$U$23:$U$27)</f>
        <v>4</v>
      </c>
      <c r="Z26" s="63" t="e">
        <f>IF(A26=$Z$33,U26+0.1+X26,U26+X26)</f>
        <v>#N/A</v>
      </c>
      <c r="AA26" s="126" t="e">
        <f>RANK(Z26,$Z$23:$Z$27)</f>
        <v>#N/A</v>
      </c>
      <c r="AB26" s="63" t="e">
        <f>IF(A26=$AB$36,U26+0.1+X26,IF(A26=$AC$36,U26+0.1+X26,U26+X26))</f>
        <v>#N/A</v>
      </c>
      <c r="AC26" s="126" t="e">
        <f>RANK(AB26,$AB$23:$AB$27)</f>
        <v>#N/A</v>
      </c>
      <c r="AD26" s="63">
        <f>IF(Y26=$AD$28,IF(A26=$AD$29,U26+$E$38,IF(A26=$AD$30,U26+$H$39,IF(A26=$AD$31,U26+$K$40,U26))),U26)</f>
        <v>5</v>
      </c>
      <c r="AE26" s="126" t="e">
        <f>RANK(AD26,$AD$23:$AD$27)</f>
        <v>#N/A</v>
      </c>
      <c r="AF26" s="63">
        <f>IF(Y26=$AF$28,IF(A26=$AF$29,U26+$E$38,IF(A26=$AF$30,U27+$H$39,IF(A26=$AF$31,U26+$K$40))),IF(Y26=$AG$28,IF(A26=$AG$36,U26+0.1+X26,U26+X26)))</f>
        <v>4.9940300000000004</v>
      </c>
      <c r="AG26" s="126" t="e">
        <f>RANK(AF26,$AF$23:$AF$27)</f>
        <v>#N/A</v>
      </c>
      <c r="AH26" s="63" t="e">
        <f>IF(A26=$AH$29,$R$43,IF(A26=$AH$30,$R$44,IF(A26=$AH$31,$R$45,U26+X26)))</f>
        <v>#N/A</v>
      </c>
      <c r="AI26" s="126" t="e">
        <f>RANK(AH26,$AH$23:$AH$27)</f>
        <v>#N/A</v>
      </c>
      <c r="AK26" s="126">
        <f>IF($Y$28=15,Y26,IF($Y$28=14,AA26,IF($Y$28=13,AC26,IF($Y$28=12,AE26,IF($Y$28=11,AG26,AI26)))))</f>
        <v>4</v>
      </c>
    </row>
    <row r="27" spans="1:37" s="8" customFormat="1" ht="16.2" thickBot="1" x14ac:dyDescent="0.35">
      <c r="A27" s="47">
        <v>5</v>
      </c>
      <c r="B27" s="128" t="str">
        <f>F8</f>
        <v>Gy Rájec Jestř.</v>
      </c>
      <c r="C27" s="66">
        <f>N13</f>
        <v>3</v>
      </c>
      <c r="D27" s="67" t="s">
        <v>8</v>
      </c>
      <c r="E27" s="68">
        <f>L13</f>
        <v>0</v>
      </c>
      <c r="F27" s="66">
        <f>N19</f>
        <v>0</v>
      </c>
      <c r="G27" s="67" t="s">
        <v>8</v>
      </c>
      <c r="H27" s="68">
        <f>L19</f>
        <v>3</v>
      </c>
      <c r="I27" s="66">
        <f>N15</f>
        <v>3</v>
      </c>
      <c r="J27" s="67" t="s">
        <v>8</v>
      </c>
      <c r="K27" s="68">
        <f>L15</f>
        <v>0</v>
      </c>
      <c r="L27" s="66">
        <f>N17</f>
        <v>3</v>
      </c>
      <c r="M27" s="67" t="s">
        <v>8</v>
      </c>
      <c r="N27" s="68">
        <f>L17</f>
        <v>0</v>
      </c>
      <c r="O27" s="129">
        <v>0</v>
      </c>
      <c r="P27" s="129">
        <v>0</v>
      </c>
      <c r="Q27" s="130">
        <v>0</v>
      </c>
      <c r="R27" s="70">
        <f>L27+I27+F27+C27</f>
        <v>9</v>
      </c>
      <c r="S27" s="56" t="s">
        <v>8</v>
      </c>
      <c r="T27" s="71">
        <f>N27+K27+H27+E27</f>
        <v>3</v>
      </c>
      <c r="U27" s="72">
        <v>7</v>
      </c>
      <c r="V27" s="37" t="s">
        <v>9</v>
      </c>
      <c r="W27" s="63">
        <f>IF(L27&gt;N27,$N$4,IF(L27=N27,$N$5,$N$6))</f>
        <v>2</v>
      </c>
      <c r="X27" s="63">
        <f>0.001*(R27-T27)+0.00001*R27</f>
        <v>6.0899999999999999E-3</v>
      </c>
      <c r="Y27" s="126">
        <f>RANK(U27,$U$23:$U$27)</f>
        <v>2</v>
      </c>
      <c r="Z27" s="63" t="e">
        <f>IF(A27=$Z$33,U27+0.1+X27,U27+X27)</f>
        <v>#N/A</v>
      </c>
      <c r="AA27" s="126" t="e">
        <f>RANK(Z27,$Z$23:$Z$27)</f>
        <v>#N/A</v>
      </c>
      <c r="AB27" s="63" t="e">
        <f>IF(A27=$AB$36,U27+0.1+X27,IF(A27=$AC$36,U27+0.1+X27,U27+X27))</f>
        <v>#N/A</v>
      </c>
      <c r="AC27" s="126" t="e">
        <f>RANK(AB27,$AB$23:$AB$27)</f>
        <v>#N/A</v>
      </c>
      <c r="AD27" s="63">
        <f>IF(Y27=$AD$28,IF(A27=$AD$29,U27+$E$38,IF(A27=$AD$30,U27+$H$39,IF(A27=$AD$31,U27+$K$40,U27))),U27)</f>
        <v>7</v>
      </c>
      <c r="AE27" s="126" t="e">
        <f>RANK(AD27,$AD$23:$AD$27)</f>
        <v>#N/A</v>
      </c>
      <c r="AF27" s="63" t="b">
        <f>IF(Y27=$AF$28,IF(A27=$AF$29,U27+$E$38,IF(A27=$AF$30,U28+$H$39,IF(A27=$AF$31,U27+$K$40))),IF(Y27=$AG$28,IF(A27=$AG$36,U27+0.1+X27,U27+X27)))</f>
        <v>0</v>
      </c>
      <c r="AG27" s="126" t="e">
        <f>RANK(AF27,$AF$23:$AF$27)</f>
        <v>#N/A</v>
      </c>
      <c r="AH27" s="63" t="e">
        <f>IF(A27=$AH$29,$R$43,IF(A27=$AH$30,$R$44,IF(A27=$AH$31,$R$45,U27+X27)))</f>
        <v>#N/A</v>
      </c>
      <c r="AI27" s="126" t="e">
        <f>RANK(AH27,$AH$23:$AH$27)</f>
        <v>#N/A</v>
      </c>
      <c r="AK27" s="126">
        <f>IF($Y$28=15,Y27,IF($Y$28=14,AA27,IF($Y$28=13,AC27,IF($Y$28=12,AE27,IF($Y$28=11,AG27,AI27)))))</f>
        <v>2</v>
      </c>
    </row>
    <row r="28" spans="1:37" x14ac:dyDescent="0.3">
      <c r="Y28" s="121">
        <f>SUM(Y23:Y27)</f>
        <v>15</v>
      </c>
      <c r="Z28" s="73">
        <f>IF(COUNTIF(Y23:Y27,1)=2,1,IF(COUNTIF(Y23:Y27,2)=2,2,IF(COUNTIF(Y23:Y27,3)=2,3,IF(COUNTIF(Y23:Y27,4)=2,4,5))))</f>
        <v>5</v>
      </c>
      <c r="AB28" s="73">
        <f>COUNTIF(Y23:Y27,1)</f>
        <v>1</v>
      </c>
      <c r="AC28" s="73" t="e">
        <f>MATCH(2,AB28:AB31,0)</f>
        <v>#N/A</v>
      </c>
      <c r="AD28" s="73">
        <f>IF(COUNTIF(Y23:Y27,1)=3,1,IF(COUNTIF(Y23:Y27,2)=3,2,3))</f>
        <v>3</v>
      </c>
      <c r="AF28" s="73">
        <f>IF(COUNTIF(Y23:Y27,1)=3,1,3)</f>
        <v>3</v>
      </c>
      <c r="AG28" s="73">
        <v>4</v>
      </c>
      <c r="AH28" s="73">
        <f>IF(COUNTIF(Y23:Y27,5)=1,1,2)</f>
        <v>1</v>
      </c>
    </row>
    <row r="29" spans="1:37" x14ac:dyDescent="0.3">
      <c r="Z29" s="73">
        <f>MATCH(Z28,Y23:Y27,0)</f>
        <v>3</v>
      </c>
      <c r="AB29" s="73">
        <f>COUNTIF(Y23:Y27,2)</f>
        <v>1</v>
      </c>
      <c r="AC29" s="73" t="e">
        <f>IF(AC28=1,MATCH(2,AB29:AB31,0)+1,IF(AC28=2,MATCH(2,AB30:AB31,0)+2,4))</f>
        <v>#N/A</v>
      </c>
      <c r="AD29" s="73">
        <f>MATCH(AD28,Y23:Y27,0)</f>
        <v>1</v>
      </c>
      <c r="AF29" s="73">
        <f>MATCH(AF28,Y23:Y27,0)</f>
        <v>1</v>
      </c>
      <c r="AG29" s="73">
        <f>MATCH(AG28,Y23:Y27,0)</f>
        <v>4</v>
      </c>
      <c r="AH29" s="73">
        <f>MATCH(AH28,Y23:Y27,0)</f>
        <v>2</v>
      </c>
    </row>
    <row r="30" spans="1:37" x14ac:dyDescent="0.3">
      <c r="Z30" s="73" t="e">
        <f>IF(Z29=1,MATCH(Z28,Y24:Y27,0)+1,IF(Z29=2,MATCH(Z28,Y25:Y27,0)+2,IF(Z29=3,MATCH(Z28,Y26:Y27,0)+3,5)))</f>
        <v>#N/A</v>
      </c>
      <c r="AB30" s="73">
        <f>COUNTIF(Y23:Y27,3)</f>
        <v>1</v>
      </c>
      <c r="AD30" s="73" t="e">
        <f>IF(AD29=1,MATCH(AD28,Y24:Y27,0)+1,IF(AD29=2,MATCH(AD28,Y25:Y27,0)+2,IF(AD29=3,MATCH(AD28,Y26:Y27,0)+3,5)))</f>
        <v>#N/A</v>
      </c>
      <c r="AF30" s="73" t="e">
        <f>IF(AF29=1,MATCH(AF28,Y24:Y27,0)+1,IF(AF29=2,MATCH(AF28,Y25:Y27,0)+2,IF(AF29=3,MATCH(AF28,Y26:Y27,0)+3,5)))</f>
        <v>#N/A</v>
      </c>
      <c r="AG30" s="73">
        <f>IF(Y23=AG28,MATCH(AG28,Y24:Y27,0)+1,IF(Y24=AG28,MATCH(AG28,Y25:Y27,0)+2,IF(Y25=AG28,MATCH(AG28,Y26:Y27,0)+3,5)))</f>
        <v>5</v>
      </c>
      <c r="AH30" s="73" t="e">
        <f>IF(AH29=1,MATCH(AH28,Y24:Y27,0)+1,IF(AH29=2,MATCH(AH28,Y25:Y27,0)+2,IF(AH29=3,MATCH(AH28,Y26:Y27,0)+3,5)))</f>
        <v>#N/A</v>
      </c>
    </row>
    <row r="31" spans="1:37" x14ac:dyDescent="0.3">
      <c r="Z31" s="73" t="e">
        <f>10*Z29+Z30</f>
        <v>#N/A</v>
      </c>
      <c r="AB31" s="73">
        <f>COUNTIF(Y23:Y27,4)</f>
        <v>1</v>
      </c>
      <c r="AD31" s="73" t="e">
        <f>IF(AD30=2,MATCH(AD28,Y25:Y27,0)+2,IF(AD30=3,MATCH(AD28,Y26:Y27,0)+3,5))</f>
        <v>#N/A</v>
      </c>
      <c r="AF31" s="73" t="e">
        <f>IF(AF30=2,MATCH(AF28,Y25:Y27,0)+2,IF(AF30=3,MATCH(AF28,Y26:Y27,0)+3,5))</f>
        <v>#N/A</v>
      </c>
      <c r="AH31" s="73" t="e">
        <f>IF(AH30=2,MATCH(AH28,Y25:Y27,0)+2,IF(AH30=3,MATCH(AH28,Y26:Y27,0)+3,5))</f>
        <v>#N/A</v>
      </c>
    </row>
    <row r="32" spans="1:37" x14ac:dyDescent="0.3">
      <c r="Z32" s="73" t="e">
        <f>MATCH(Z31,O11:O20,0)</f>
        <v>#N/A</v>
      </c>
      <c r="AB32" s="73" t="e">
        <f>MATCH(AC28,Y23:Y27,0)</f>
        <v>#N/A</v>
      </c>
      <c r="AC32" s="73" t="e">
        <f>MATCH(AC29,Y23:Y27,0)</f>
        <v>#N/A</v>
      </c>
      <c r="AD32" s="73" t="e">
        <f>AD29*10+AD30</f>
        <v>#N/A</v>
      </c>
      <c r="AE32" s="73" t="e">
        <f>MATCH(AD32,O11:O20,0)</f>
        <v>#N/A</v>
      </c>
      <c r="AF32" s="73" t="e">
        <f>AF29*10+AF30</f>
        <v>#N/A</v>
      </c>
      <c r="AG32" s="73" t="e">
        <f>MATCH(AF32,O11:O20,0)</f>
        <v>#N/A</v>
      </c>
      <c r="AH32" s="73" t="e">
        <f>IF(AH31=3,MATCH(AH28,Y26:Y27,0)+3,5)</f>
        <v>#N/A</v>
      </c>
    </row>
    <row r="33" spans="1:35" x14ac:dyDescent="0.3">
      <c r="Z33" s="73" t="e">
        <f>IF(INDEX(L11:L20,Z32)=INDEX(N11:N20,Z32),0,IF(INDEX(L11:L20,Z32)&gt;INDEX(N11:N20,Z32),Z29,Z30))</f>
        <v>#N/A</v>
      </c>
      <c r="AB33" s="73" t="e">
        <f>IF(AB32=1,MATCH(AC28,Y24:Y27,0)+1,IF(AB32=2,MATCH(AC28,Y25:Y27,0)+2,IF(AB32=3,MATCH(AC28,Y26:Y27,0)+3,5)))</f>
        <v>#N/A</v>
      </c>
      <c r="AC33" s="73" t="e">
        <f>IF(AC32=1,MATCH(AC29,Y24:Y27,0)+1,IF(AC32=2,MATCH(AC29,Y25:Y27,0)+2,IF(AC32=3,MATCH(AC29,Y26:Y27,0)+3,5)))</f>
        <v>#N/A</v>
      </c>
      <c r="AD33" s="73" t="e">
        <f>AD29*10+AD31</f>
        <v>#N/A</v>
      </c>
      <c r="AE33" s="73" t="e">
        <f>MATCH(AD33,O11:O20,0)</f>
        <v>#N/A</v>
      </c>
      <c r="AF33" s="73" t="e">
        <f>AF29*10+AF31</f>
        <v>#N/A</v>
      </c>
      <c r="AG33" s="73" t="e">
        <f>MATCH(AF33,O11:O20,0)</f>
        <v>#N/A</v>
      </c>
      <c r="AH33" s="73" t="e">
        <f>AH29*10+AH30</f>
        <v>#N/A</v>
      </c>
      <c r="AI33" s="73" t="e">
        <f t="shared" ref="AI33:AI38" si="0">MATCH(AH33,$O$11:$O$20,0)</f>
        <v>#N/A</v>
      </c>
    </row>
    <row r="34" spans="1:35" x14ac:dyDescent="0.3">
      <c r="AB34" s="73" t="e">
        <f>10*AB32+AB33</f>
        <v>#N/A</v>
      </c>
      <c r="AC34" s="73" t="e">
        <f>10*AC32+AC33</f>
        <v>#N/A</v>
      </c>
      <c r="AD34" s="73" t="e">
        <f>AD30*10+AD31</f>
        <v>#N/A</v>
      </c>
      <c r="AE34" s="73" t="e">
        <f>MATCH(AD34,O11:O20,0)</f>
        <v>#N/A</v>
      </c>
      <c r="AF34" s="73" t="e">
        <f>AF30*10+AF31</f>
        <v>#N/A</v>
      </c>
      <c r="AG34" s="73" t="e">
        <f>MATCH(AF34,O11:O20,0)</f>
        <v>#N/A</v>
      </c>
      <c r="AH34" s="73" t="e">
        <f>AH29*10+AH31</f>
        <v>#N/A</v>
      </c>
      <c r="AI34" s="73" t="e">
        <f t="shared" si="0"/>
        <v>#N/A</v>
      </c>
    </row>
    <row r="35" spans="1:35" x14ac:dyDescent="0.3">
      <c r="AB35" s="73" t="e">
        <f>MATCH(AB34,O11:O20,0)</f>
        <v>#N/A</v>
      </c>
      <c r="AC35" s="73" t="e">
        <f>MATCH(AC34,O11:O20,0)</f>
        <v>#N/A</v>
      </c>
      <c r="AF35" s="73">
        <f>10*AG29+AG30</f>
        <v>45</v>
      </c>
      <c r="AG35" s="73">
        <f>MATCH(AF35,O11:O20,0)</f>
        <v>7</v>
      </c>
      <c r="AH35" s="73" t="e">
        <f>AH29*10+AH32</f>
        <v>#N/A</v>
      </c>
      <c r="AI35" s="73" t="e">
        <f t="shared" si="0"/>
        <v>#N/A</v>
      </c>
    </row>
    <row r="36" spans="1:35" x14ac:dyDescent="0.3">
      <c r="AB36" s="73" t="e">
        <f>IF(INDEX(L11:L20,AB35)=INDEX(N11:N20,AB35),0,IF(INDEX(L11:L20,AB35)&gt;INDEX(N11:N20,AB35),AB32,AB33))</f>
        <v>#N/A</v>
      </c>
      <c r="AC36" s="73" t="e">
        <f>IF(INDEX(L11:L20,AC35)=INDEX(N11:N20,AC35),0,IF(INDEX(L11:L20,AC35)&gt;INDEX(N11:N20,AC35),AC32,AC33))</f>
        <v>#N/A</v>
      </c>
      <c r="AG36" s="73">
        <f>IF(INDEX(L11:L20,AG35)=INDEX(N11:N20,AG35),0,IF(INDEX(L11:L20,AG35)&gt;INDEX(N11:N20,AG35),AG29,AG30))</f>
        <v>5</v>
      </c>
      <c r="AH36" s="73" t="e">
        <f>AH30*10+AH31</f>
        <v>#N/A</v>
      </c>
      <c r="AI36" s="73" t="e">
        <f t="shared" si="0"/>
        <v>#N/A</v>
      </c>
    </row>
    <row r="37" spans="1:35" s="8" customFormat="1" hidden="1" x14ac:dyDescent="0.3">
      <c r="A37" s="42"/>
      <c r="B37" s="120" t="s">
        <v>41</v>
      </c>
      <c r="C37" s="194" t="e">
        <v>#N/A</v>
      </c>
      <c r="D37" s="194"/>
      <c r="E37" s="194"/>
      <c r="F37" s="194" t="e">
        <v>#N/A</v>
      </c>
      <c r="G37" s="194"/>
      <c r="H37" s="194"/>
      <c r="I37" s="194" t="e">
        <v>#N/A</v>
      </c>
      <c r="J37" s="194"/>
      <c r="K37" s="194"/>
      <c r="L37" s="195" t="s">
        <v>14</v>
      </c>
      <c r="M37" s="195"/>
      <c r="N37" s="195"/>
      <c r="O37" s="6" t="s">
        <v>15</v>
      </c>
      <c r="P37" s="195" t="s">
        <v>16</v>
      </c>
      <c r="Q37" s="230"/>
      <c r="AC37" s="63"/>
      <c r="AD37" s="63"/>
      <c r="AE37" s="63"/>
      <c r="AF37" s="63"/>
      <c r="AG37" s="63"/>
      <c r="AH37" s="73" t="e">
        <f>AH30*10+AH32</f>
        <v>#N/A</v>
      </c>
      <c r="AI37" s="73" t="e">
        <f t="shared" si="0"/>
        <v>#N/A</v>
      </c>
    </row>
    <row r="38" spans="1:35" s="8" customFormat="1" hidden="1" x14ac:dyDescent="0.3">
      <c r="A38" s="42"/>
      <c r="B38" s="17" t="e">
        <v>#N/A</v>
      </c>
      <c r="C38" s="122" t="e">
        <v>#N/A</v>
      </c>
      <c r="D38" s="123" t="e">
        <v>#N/A</v>
      </c>
      <c r="E38" s="20" t="e">
        <v>#N/A</v>
      </c>
      <c r="F38" s="21" t="e">
        <v>#N/A</v>
      </c>
      <c r="G38" s="22" t="s">
        <v>8</v>
      </c>
      <c r="H38" s="23" t="e">
        <v>#N/A</v>
      </c>
      <c r="I38" s="21" t="e">
        <v>#N/A</v>
      </c>
      <c r="J38" s="22" t="s">
        <v>8</v>
      </c>
      <c r="K38" s="23" t="e">
        <v>#N/A</v>
      </c>
      <c r="L38" s="24" t="e">
        <v>#N/A</v>
      </c>
      <c r="M38" s="13" t="s">
        <v>8</v>
      </c>
      <c r="N38" s="25" t="e">
        <v>#N/A</v>
      </c>
      <c r="O38" s="26" t="e">
        <v>#N/A</v>
      </c>
      <c r="P38" s="184" t="e">
        <v>#N/A</v>
      </c>
      <c r="Q38" s="185"/>
      <c r="R38" s="131"/>
      <c r="AC38" s="63"/>
      <c r="AD38" s="63"/>
      <c r="AE38" s="63"/>
      <c r="AF38" s="63"/>
      <c r="AG38" s="63"/>
      <c r="AH38" s="73" t="e">
        <f>AH31*10+AH32</f>
        <v>#N/A</v>
      </c>
      <c r="AI38" s="73" t="e">
        <f t="shared" si="0"/>
        <v>#N/A</v>
      </c>
    </row>
    <row r="39" spans="1:35" s="8" customFormat="1" hidden="1" x14ac:dyDescent="0.3">
      <c r="A39" s="42"/>
      <c r="B39" s="17" t="e">
        <v>#N/A</v>
      </c>
      <c r="C39" s="21" t="e">
        <v>#N/A</v>
      </c>
      <c r="D39" s="22" t="s">
        <v>8</v>
      </c>
      <c r="E39" s="23" t="e">
        <v>#N/A</v>
      </c>
      <c r="F39" s="122" t="e">
        <v>#N/A</v>
      </c>
      <c r="G39" s="123" t="e">
        <v>#N/A</v>
      </c>
      <c r="H39" s="20" t="e">
        <v>#N/A</v>
      </c>
      <c r="I39" s="21" t="e">
        <v>#N/A</v>
      </c>
      <c r="J39" s="22" t="s">
        <v>8</v>
      </c>
      <c r="K39" s="23" t="e">
        <v>#N/A</v>
      </c>
      <c r="L39" s="24" t="e">
        <v>#N/A</v>
      </c>
      <c r="M39" s="13" t="s">
        <v>8</v>
      </c>
      <c r="N39" s="25" t="e">
        <v>#N/A</v>
      </c>
      <c r="O39" s="26" t="e">
        <v>#N/A</v>
      </c>
      <c r="P39" s="184" t="e">
        <v>#N/A</v>
      </c>
      <c r="Q39" s="185"/>
      <c r="R39" s="131"/>
      <c r="AC39" s="63"/>
      <c r="AD39" s="63"/>
      <c r="AE39" s="63"/>
      <c r="AF39" s="63"/>
      <c r="AG39" s="63"/>
      <c r="AH39" s="63"/>
      <c r="AI39" s="63"/>
    </row>
    <row r="40" spans="1:35" s="8" customFormat="1" ht="16.2" hidden="1" thickBot="1" x14ac:dyDescent="0.35">
      <c r="A40" s="42"/>
      <c r="B40" s="132" t="e">
        <v>#N/A</v>
      </c>
      <c r="C40" s="28" t="e">
        <v>#N/A</v>
      </c>
      <c r="D40" s="29" t="s">
        <v>8</v>
      </c>
      <c r="E40" s="30" t="e">
        <v>#N/A</v>
      </c>
      <c r="F40" s="28" t="e">
        <v>#N/A</v>
      </c>
      <c r="G40" s="29" t="s">
        <v>8</v>
      </c>
      <c r="H40" s="30" t="e">
        <v>#N/A</v>
      </c>
      <c r="I40" s="133" t="e">
        <v>#N/A</v>
      </c>
      <c r="J40" s="133" t="e">
        <v>#N/A</v>
      </c>
      <c r="K40" s="33" t="e">
        <v>#N/A</v>
      </c>
      <c r="L40" s="34" t="e">
        <v>#N/A</v>
      </c>
      <c r="M40" s="16" t="s">
        <v>8</v>
      </c>
      <c r="N40" s="35" t="e">
        <v>#N/A</v>
      </c>
      <c r="O40" s="36" t="e">
        <v>#N/A</v>
      </c>
      <c r="P40" s="189" t="e">
        <v>#N/A</v>
      </c>
      <c r="Q40" s="190"/>
      <c r="R40" s="131"/>
      <c r="AC40" s="63"/>
      <c r="AD40" s="63"/>
      <c r="AE40" s="63"/>
      <c r="AF40" s="63"/>
      <c r="AG40" s="63"/>
      <c r="AH40" s="63"/>
      <c r="AI40" s="63"/>
    </row>
    <row r="41" spans="1:35" hidden="1" x14ac:dyDescent="0.3"/>
    <row r="42" spans="1:35" s="8" customFormat="1" hidden="1" x14ac:dyDescent="0.3">
      <c r="A42" s="42"/>
      <c r="B42" s="120" t="s">
        <v>42</v>
      </c>
      <c r="C42" s="194" t="e">
        <v>#N/A</v>
      </c>
      <c r="D42" s="194"/>
      <c r="E42" s="194"/>
      <c r="F42" s="194" t="e">
        <v>#N/A</v>
      </c>
      <c r="G42" s="194"/>
      <c r="H42" s="194"/>
      <c r="I42" s="194" t="e">
        <v>#N/A</v>
      </c>
      <c r="J42" s="194"/>
      <c r="K42" s="194"/>
      <c r="L42" s="194" t="e">
        <v>#N/A</v>
      </c>
      <c r="M42" s="194"/>
      <c r="N42" s="194"/>
      <c r="O42" s="195" t="s">
        <v>14</v>
      </c>
      <c r="P42" s="195"/>
      <c r="Q42" s="195"/>
      <c r="R42" s="6" t="s">
        <v>15</v>
      </c>
      <c r="S42" s="196" t="s">
        <v>16</v>
      </c>
      <c r="T42" s="197"/>
      <c r="U42" s="44"/>
    </row>
    <row r="43" spans="1:35" s="8" customFormat="1" hidden="1" x14ac:dyDescent="0.3">
      <c r="A43" s="48">
        <v>1</v>
      </c>
      <c r="B43" s="17" t="e">
        <v>#N/A</v>
      </c>
      <c r="C43" s="134" t="e">
        <v>#N/A</v>
      </c>
      <c r="D43" s="135" t="e">
        <v>#N/A</v>
      </c>
      <c r="E43" s="136" t="e">
        <v>#N/A</v>
      </c>
      <c r="F43" s="21" t="e">
        <v>#N/A</v>
      </c>
      <c r="G43" s="22" t="s">
        <v>8</v>
      </c>
      <c r="H43" s="23" t="e">
        <v>#N/A</v>
      </c>
      <c r="I43" s="21" t="e">
        <v>#N/A</v>
      </c>
      <c r="J43" s="22" t="s">
        <v>8</v>
      </c>
      <c r="K43" s="23" t="e">
        <v>#N/A</v>
      </c>
      <c r="L43" s="21" t="e">
        <v>#N/A</v>
      </c>
      <c r="M43" s="22" t="s">
        <v>8</v>
      </c>
      <c r="N43" s="23" t="e">
        <v>#N/A</v>
      </c>
      <c r="O43" s="24" t="e">
        <v>#N/A</v>
      </c>
      <c r="P43" s="13" t="s">
        <v>8</v>
      </c>
      <c r="Q43" s="25" t="e">
        <v>#N/A</v>
      </c>
      <c r="R43" s="26" t="e">
        <v>#N/A</v>
      </c>
      <c r="S43" s="184" t="e">
        <v>#N/A</v>
      </c>
      <c r="T43" s="185"/>
      <c r="U43" s="44" t="e">
        <f>SUM(C43:E43)</f>
        <v>#N/A</v>
      </c>
      <c r="V43" s="44" t="e">
        <f>0.001*(O43-Q43)+0.00001*O43</f>
        <v>#N/A</v>
      </c>
    </row>
    <row r="44" spans="1:35" s="8" customFormat="1" hidden="1" x14ac:dyDescent="0.3">
      <c r="A44" s="48">
        <v>2</v>
      </c>
      <c r="B44" s="17" t="e">
        <v>#N/A</v>
      </c>
      <c r="C44" s="21" t="e">
        <v>#N/A</v>
      </c>
      <c r="D44" s="22" t="s">
        <v>8</v>
      </c>
      <c r="E44" s="23" t="e">
        <v>#N/A</v>
      </c>
      <c r="F44" s="134" t="e">
        <v>#N/A</v>
      </c>
      <c r="G44" s="135" t="e">
        <v>#N/A</v>
      </c>
      <c r="H44" s="136" t="e">
        <v>#N/A</v>
      </c>
      <c r="I44" s="21" t="e">
        <v>#N/A</v>
      </c>
      <c r="J44" s="22" t="s">
        <v>8</v>
      </c>
      <c r="K44" s="23" t="e">
        <v>#N/A</v>
      </c>
      <c r="L44" s="21" t="e">
        <v>#N/A</v>
      </c>
      <c r="M44" s="22" t="s">
        <v>8</v>
      </c>
      <c r="N44" s="23" t="e">
        <v>#N/A</v>
      </c>
      <c r="O44" s="24" t="e">
        <v>#N/A</v>
      </c>
      <c r="P44" s="13" t="s">
        <v>8</v>
      </c>
      <c r="Q44" s="25" t="e">
        <v>#N/A</v>
      </c>
      <c r="R44" s="26" t="e">
        <v>#N/A</v>
      </c>
      <c r="S44" s="184" t="e">
        <v>#N/A</v>
      </c>
      <c r="T44" s="185"/>
      <c r="U44" s="44" t="e">
        <f>SUM(F44:H44)</f>
        <v>#N/A</v>
      </c>
      <c r="V44" s="44" t="e">
        <f>0.001*(O44-Q44)+0.00001*O44</f>
        <v>#N/A</v>
      </c>
    </row>
    <row r="45" spans="1:35" s="8" customFormat="1" hidden="1" x14ac:dyDescent="0.3">
      <c r="A45" s="48">
        <v>3</v>
      </c>
      <c r="B45" s="17" t="e">
        <v>#N/A</v>
      </c>
      <c r="C45" s="21" t="e">
        <v>#N/A</v>
      </c>
      <c r="D45" s="22" t="s">
        <v>8</v>
      </c>
      <c r="E45" s="23" t="e">
        <v>#N/A</v>
      </c>
      <c r="F45" s="21" t="e">
        <v>#N/A</v>
      </c>
      <c r="G45" s="22" t="s">
        <v>8</v>
      </c>
      <c r="H45" s="23" t="e">
        <v>#N/A</v>
      </c>
      <c r="I45" s="137" t="e">
        <v>#N/A</v>
      </c>
      <c r="J45" s="135" t="e">
        <v>#N/A</v>
      </c>
      <c r="K45" s="138" t="e">
        <v>#N/A</v>
      </c>
      <c r="L45" s="21" t="e">
        <v>#N/A</v>
      </c>
      <c r="M45" s="22" t="s">
        <v>8</v>
      </c>
      <c r="N45" s="23" t="e">
        <v>#N/A</v>
      </c>
      <c r="O45" s="24" t="e">
        <v>#N/A</v>
      </c>
      <c r="P45" s="13" t="s">
        <v>8</v>
      </c>
      <c r="Q45" s="25" t="e">
        <v>#N/A</v>
      </c>
      <c r="R45" s="26" t="e">
        <v>#N/A</v>
      </c>
      <c r="S45" s="184" t="e">
        <v>#N/A</v>
      </c>
      <c r="T45" s="185"/>
      <c r="U45" s="44" t="e">
        <f>SUM(I45:K45)</f>
        <v>#N/A</v>
      </c>
      <c r="V45" s="44" t="e">
        <f>0.001*(O45-Q45)+0.00001*O45</f>
        <v>#N/A</v>
      </c>
    </row>
    <row r="46" spans="1:35" s="8" customFormat="1" ht="16.2" hidden="1" thickBot="1" x14ac:dyDescent="0.35">
      <c r="A46" s="48">
        <v>4</v>
      </c>
      <c r="B46" s="128" t="e">
        <v>#N/A</v>
      </c>
      <c r="C46" s="66" t="e">
        <v>#N/A</v>
      </c>
      <c r="D46" s="67" t="s">
        <v>8</v>
      </c>
      <c r="E46" s="68" t="e">
        <v>#N/A</v>
      </c>
      <c r="F46" s="66" t="e">
        <v>#N/A</v>
      </c>
      <c r="G46" s="67" t="s">
        <v>8</v>
      </c>
      <c r="H46" s="68" t="e">
        <v>#N/A</v>
      </c>
      <c r="I46" s="66" t="e">
        <v>#N/A</v>
      </c>
      <c r="J46" s="67" t="s">
        <v>8</v>
      </c>
      <c r="K46" s="68" t="e">
        <v>#N/A</v>
      </c>
      <c r="L46" s="139" t="e">
        <v>#N/A</v>
      </c>
      <c r="M46" s="140" t="e">
        <v>#N/A</v>
      </c>
      <c r="N46" s="141" t="e">
        <v>#N/A</v>
      </c>
      <c r="O46" s="70" t="e">
        <v>#N/A</v>
      </c>
      <c r="P46" s="56" t="s">
        <v>8</v>
      </c>
      <c r="Q46" s="71" t="e">
        <v>#N/A</v>
      </c>
      <c r="R46" s="72" t="e">
        <v>#N/A</v>
      </c>
      <c r="S46" s="189" t="e">
        <v>#N/A</v>
      </c>
      <c r="T46" s="190"/>
      <c r="U46" s="44" t="e">
        <f>SUM(L46:N46)</f>
        <v>#N/A</v>
      </c>
      <c r="V46" s="44" t="e">
        <f>0.001*(O46-Q46)+0.00001*O46</f>
        <v>#N/A</v>
      </c>
    </row>
  </sheetData>
  <mergeCells count="71">
    <mergeCell ref="S42:T42"/>
    <mergeCell ref="S43:T43"/>
    <mergeCell ref="S44:T44"/>
    <mergeCell ref="S45:T45"/>
    <mergeCell ref="S46:T46"/>
    <mergeCell ref="P38:Q38"/>
    <mergeCell ref="P39:Q39"/>
    <mergeCell ref="P40:Q40"/>
    <mergeCell ref="C42:E42"/>
    <mergeCell ref="F42:H42"/>
    <mergeCell ref="I42:K42"/>
    <mergeCell ref="L42:N42"/>
    <mergeCell ref="O42:Q42"/>
    <mergeCell ref="L22:N22"/>
    <mergeCell ref="O22:Q22"/>
    <mergeCell ref="R22:T22"/>
    <mergeCell ref="C37:E37"/>
    <mergeCell ref="F37:H37"/>
    <mergeCell ref="I37:K37"/>
    <mergeCell ref="L37:N37"/>
    <mergeCell ref="P37:Q37"/>
    <mergeCell ref="D20:E20"/>
    <mergeCell ref="F20:H20"/>
    <mergeCell ref="I20:K20"/>
    <mergeCell ref="C22:E22"/>
    <mergeCell ref="F22:H22"/>
    <mergeCell ref="I22:K22"/>
    <mergeCell ref="D18:E18"/>
    <mergeCell ref="F18:H18"/>
    <mergeCell ref="I18:K18"/>
    <mergeCell ref="D19:E19"/>
    <mergeCell ref="F19:H19"/>
    <mergeCell ref="I19:K19"/>
    <mergeCell ref="D16:E16"/>
    <mergeCell ref="F16:H16"/>
    <mergeCell ref="I16:K16"/>
    <mergeCell ref="D17:E17"/>
    <mergeCell ref="F17:H17"/>
    <mergeCell ref="I17:K17"/>
    <mergeCell ref="D14:E14"/>
    <mergeCell ref="F14:H14"/>
    <mergeCell ref="I14:K14"/>
    <mergeCell ref="D15:E15"/>
    <mergeCell ref="F15:H15"/>
    <mergeCell ref="I15:K15"/>
    <mergeCell ref="D12:E12"/>
    <mergeCell ref="F12:H12"/>
    <mergeCell ref="I12:K12"/>
    <mergeCell ref="D13:E13"/>
    <mergeCell ref="F13:H13"/>
    <mergeCell ref="I13:K13"/>
    <mergeCell ref="D11:E11"/>
    <mergeCell ref="F11:H11"/>
    <mergeCell ref="I11:K11"/>
    <mergeCell ref="D5:E5"/>
    <mergeCell ref="F5:H5"/>
    <mergeCell ref="K5:M5"/>
    <mergeCell ref="D6:E6"/>
    <mergeCell ref="F6:H6"/>
    <mergeCell ref="K6:M6"/>
    <mergeCell ref="D7:E7"/>
    <mergeCell ref="F7:H7"/>
    <mergeCell ref="D8:E8"/>
    <mergeCell ref="F8:H8"/>
    <mergeCell ref="C10:N10"/>
    <mergeCell ref="C1:Q1"/>
    <mergeCell ref="D3:H3"/>
    <mergeCell ref="K3:N3"/>
    <mergeCell ref="D4:E4"/>
    <mergeCell ref="F4:H4"/>
    <mergeCell ref="K4:M4"/>
  </mergeCells>
  <pageMargins left="0.7" right="0.7" top="0.78740157499999996" bottom="0.78740157499999996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4AA16-BA84-4F32-972C-6277299EBAF8}">
  <dimension ref="A1:S33"/>
  <sheetViews>
    <sheetView workbookViewId="0">
      <selection activeCell="U14" sqref="U14"/>
    </sheetView>
  </sheetViews>
  <sheetFormatPr defaultRowHeight="15.6" x14ac:dyDescent="0.3"/>
  <cols>
    <col min="1" max="1" width="0.88671875" style="1" customWidth="1"/>
    <col min="2" max="2" width="6.6640625" style="1" customWidth="1"/>
    <col min="3" max="3" width="1.6640625" style="1" customWidth="1"/>
    <col min="4" max="5" width="6.6640625" style="3" customWidth="1"/>
    <col min="6" max="6" width="1.6640625" style="3" customWidth="1"/>
    <col min="7" max="8" width="6.6640625" style="3" customWidth="1"/>
    <col min="9" max="9" width="1.6640625" style="3" customWidth="1"/>
    <col min="10" max="11" width="6.6640625" style="3" customWidth="1"/>
    <col min="12" max="12" width="1.6640625" style="3" customWidth="1"/>
    <col min="13" max="13" width="6.6640625" style="3" customWidth="1"/>
    <col min="14" max="14" width="4.6640625" style="3" customWidth="1"/>
    <col min="15" max="15" width="1.6640625" style="3" customWidth="1"/>
    <col min="16" max="16" width="4.6640625" style="3" customWidth="1"/>
    <col min="17" max="18" width="6.6640625" style="3" customWidth="1"/>
    <col min="19" max="19" width="9.109375" style="2" customWidth="1"/>
    <col min="257" max="257" width="0.88671875" customWidth="1"/>
    <col min="258" max="258" width="6.6640625" customWidth="1"/>
    <col min="259" max="259" width="1.6640625" customWidth="1"/>
    <col min="260" max="261" width="6.6640625" customWidth="1"/>
    <col min="262" max="262" width="1.6640625" customWidth="1"/>
    <col min="263" max="264" width="6.6640625" customWidth="1"/>
    <col min="265" max="265" width="1.6640625" customWidth="1"/>
    <col min="266" max="267" width="6.6640625" customWidth="1"/>
    <col min="268" max="268" width="1.6640625" customWidth="1"/>
    <col min="269" max="269" width="6.6640625" customWidth="1"/>
    <col min="270" max="270" width="4.6640625" customWidth="1"/>
    <col min="271" max="271" width="1.6640625" customWidth="1"/>
    <col min="272" max="272" width="4.6640625" customWidth="1"/>
    <col min="273" max="274" width="6.6640625" customWidth="1"/>
    <col min="275" max="275" width="9.109375" customWidth="1"/>
    <col min="513" max="513" width="0.88671875" customWidth="1"/>
    <col min="514" max="514" width="6.6640625" customWidth="1"/>
    <col min="515" max="515" width="1.6640625" customWidth="1"/>
    <col min="516" max="517" width="6.6640625" customWidth="1"/>
    <col min="518" max="518" width="1.6640625" customWidth="1"/>
    <col min="519" max="520" width="6.6640625" customWidth="1"/>
    <col min="521" max="521" width="1.6640625" customWidth="1"/>
    <col min="522" max="523" width="6.6640625" customWidth="1"/>
    <col min="524" max="524" width="1.6640625" customWidth="1"/>
    <col min="525" max="525" width="6.6640625" customWidth="1"/>
    <col min="526" max="526" width="4.6640625" customWidth="1"/>
    <col min="527" max="527" width="1.6640625" customWidth="1"/>
    <col min="528" max="528" width="4.6640625" customWidth="1"/>
    <col min="529" max="530" width="6.6640625" customWidth="1"/>
    <col min="531" max="531" width="9.109375" customWidth="1"/>
    <col min="769" max="769" width="0.88671875" customWidth="1"/>
    <col min="770" max="770" width="6.6640625" customWidth="1"/>
    <col min="771" max="771" width="1.6640625" customWidth="1"/>
    <col min="772" max="773" width="6.6640625" customWidth="1"/>
    <col min="774" max="774" width="1.6640625" customWidth="1"/>
    <col min="775" max="776" width="6.6640625" customWidth="1"/>
    <col min="777" max="777" width="1.6640625" customWidth="1"/>
    <col min="778" max="779" width="6.6640625" customWidth="1"/>
    <col min="780" max="780" width="1.6640625" customWidth="1"/>
    <col min="781" max="781" width="6.6640625" customWidth="1"/>
    <col min="782" max="782" width="4.6640625" customWidth="1"/>
    <col min="783" max="783" width="1.6640625" customWidth="1"/>
    <col min="784" max="784" width="4.6640625" customWidth="1"/>
    <col min="785" max="786" width="6.6640625" customWidth="1"/>
    <col min="787" max="787" width="9.109375" customWidth="1"/>
    <col min="1025" max="1025" width="0.88671875" customWidth="1"/>
    <col min="1026" max="1026" width="6.6640625" customWidth="1"/>
    <col min="1027" max="1027" width="1.6640625" customWidth="1"/>
    <col min="1028" max="1029" width="6.6640625" customWidth="1"/>
    <col min="1030" max="1030" width="1.6640625" customWidth="1"/>
    <col min="1031" max="1032" width="6.6640625" customWidth="1"/>
    <col min="1033" max="1033" width="1.6640625" customWidth="1"/>
    <col min="1034" max="1035" width="6.6640625" customWidth="1"/>
    <col min="1036" max="1036" width="1.6640625" customWidth="1"/>
    <col min="1037" max="1037" width="6.6640625" customWidth="1"/>
    <col min="1038" max="1038" width="4.6640625" customWidth="1"/>
    <col min="1039" max="1039" width="1.6640625" customWidth="1"/>
    <col min="1040" max="1040" width="4.6640625" customWidth="1"/>
    <col min="1041" max="1042" width="6.6640625" customWidth="1"/>
    <col min="1043" max="1043" width="9.109375" customWidth="1"/>
    <col min="1281" max="1281" width="0.88671875" customWidth="1"/>
    <col min="1282" max="1282" width="6.6640625" customWidth="1"/>
    <col min="1283" max="1283" width="1.6640625" customWidth="1"/>
    <col min="1284" max="1285" width="6.6640625" customWidth="1"/>
    <col min="1286" max="1286" width="1.6640625" customWidth="1"/>
    <col min="1287" max="1288" width="6.6640625" customWidth="1"/>
    <col min="1289" max="1289" width="1.6640625" customWidth="1"/>
    <col min="1290" max="1291" width="6.6640625" customWidth="1"/>
    <col min="1292" max="1292" width="1.6640625" customWidth="1"/>
    <col min="1293" max="1293" width="6.6640625" customWidth="1"/>
    <col min="1294" max="1294" width="4.6640625" customWidth="1"/>
    <col min="1295" max="1295" width="1.6640625" customWidth="1"/>
    <col min="1296" max="1296" width="4.6640625" customWidth="1"/>
    <col min="1297" max="1298" width="6.6640625" customWidth="1"/>
    <col min="1299" max="1299" width="9.109375" customWidth="1"/>
    <col min="1537" max="1537" width="0.88671875" customWidth="1"/>
    <col min="1538" max="1538" width="6.6640625" customWidth="1"/>
    <col min="1539" max="1539" width="1.6640625" customWidth="1"/>
    <col min="1540" max="1541" width="6.6640625" customWidth="1"/>
    <col min="1542" max="1542" width="1.6640625" customWidth="1"/>
    <col min="1543" max="1544" width="6.6640625" customWidth="1"/>
    <col min="1545" max="1545" width="1.6640625" customWidth="1"/>
    <col min="1546" max="1547" width="6.6640625" customWidth="1"/>
    <col min="1548" max="1548" width="1.6640625" customWidth="1"/>
    <col min="1549" max="1549" width="6.6640625" customWidth="1"/>
    <col min="1550" max="1550" width="4.6640625" customWidth="1"/>
    <col min="1551" max="1551" width="1.6640625" customWidth="1"/>
    <col min="1552" max="1552" width="4.6640625" customWidth="1"/>
    <col min="1553" max="1554" width="6.6640625" customWidth="1"/>
    <col min="1555" max="1555" width="9.109375" customWidth="1"/>
    <col min="1793" max="1793" width="0.88671875" customWidth="1"/>
    <col min="1794" max="1794" width="6.6640625" customWidth="1"/>
    <col min="1795" max="1795" width="1.6640625" customWidth="1"/>
    <col min="1796" max="1797" width="6.6640625" customWidth="1"/>
    <col min="1798" max="1798" width="1.6640625" customWidth="1"/>
    <col min="1799" max="1800" width="6.6640625" customWidth="1"/>
    <col min="1801" max="1801" width="1.6640625" customWidth="1"/>
    <col min="1802" max="1803" width="6.6640625" customWidth="1"/>
    <col min="1804" max="1804" width="1.6640625" customWidth="1"/>
    <col min="1805" max="1805" width="6.6640625" customWidth="1"/>
    <col min="1806" max="1806" width="4.6640625" customWidth="1"/>
    <col min="1807" max="1807" width="1.6640625" customWidth="1"/>
    <col min="1808" max="1808" width="4.6640625" customWidth="1"/>
    <col min="1809" max="1810" width="6.6640625" customWidth="1"/>
    <col min="1811" max="1811" width="9.109375" customWidth="1"/>
    <col min="2049" max="2049" width="0.88671875" customWidth="1"/>
    <col min="2050" max="2050" width="6.6640625" customWidth="1"/>
    <col min="2051" max="2051" width="1.6640625" customWidth="1"/>
    <col min="2052" max="2053" width="6.6640625" customWidth="1"/>
    <col min="2054" max="2054" width="1.6640625" customWidth="1"/>
    <col min="2055" max="2056" width="6.6640625" customWidth="1"/>
    <col min="2057" max="2057" width="1.6640625" customWidth="1"/>
    <col min="2058" max="2059" width="6.6640625" customWidth="1"/>
    <col min="2060" max="2060" width="1.6640625" customWidth="1"/>
    <col min="2061" max="2061" width="6.6640625" customWidth="1"/>
    <col min="2062" max="2062" width="4.6640625" customWidth="1"/>
    <col min="2063" max="2063" width="1.6640625" customWidth="1"/>
    <col min="2064" max="2064" width="4.6640625" customWidth="1"/>
    <col min="2065" max="2066" width="6.6640625" customWidth="1"/>
    <col min="2067" max="2067" width="9.109375" customWidth="1"/>
    <col min="2305" max="2305" width="0.88671875" customWidth="1"/>
    <col min="2306" max="2306" width="6.6640625" customWidth="1"/>
    <col min="2307" max="2307" width="1.6640625" customWidth="1"/>
    <col min="2308" max="2309" width="6.6640625" customWidth="1"/>
    <col min="2310" max="2310" width="1.6640625" customWidth="1"/>
    <col min="2311" max="2312" width="6.6640625" customWidth="1"/>
    <col min="2313" max="2313" width="1.6640625" customWidth="1"/>
    <col min="2314" max="2315" width="6.6640625" customWidth="1"/>
    <col min="2316" max="2316" width="1.6640625" customWidth="1"/>
    <col min="2317" max="2317" width="6.6640625" customWidth="1"/>
    <col min="2318" max="2318" width="4.6640625" customWidth="1"/>
    <col min="2319" max="2319" width="1.6640625" customWidth="1"/>
    <col min="2320" max="2320" width="4.6640625" customWidth="1"/>
    <col min="2321" max="2322" width="6.6640625" customWidth="1"/>
    <col min="2323" max="2323" width="9.109375" customWidth="1"/>
    <col min="2561" max="2561" width="0.88671875" customWidth="1"/>
    <col min="2562" max="2562" width="6.6640625" customWidth="1"/>
    <col min="2563" max="2563" width="1.6640625" customWidth="1"/>
    <col min="2564" max="2565" width="6.6640625" customWidth="1"/>
    <col min="2566" max="2566" width="1.6640625" customWidth="1"/>
    <col min="2567" max="2568" width="6.6640625" customWidth="1"/>
    <col min="2569" max="2569" width="1.6640625" customWidth="1"/>
    <col min="2570" max="2571" width="6.6640625" customWidth="1"/>
    <col min="2572" max="2572" width="1.6640625" customWidth="1"/>
    <col min="2573" max="2573" width="6.6640625" customWidth="1"/>
    <col min="2574" max="2574" width="4.6640625" customWidth="1"/>
    <col min="2575" max="2575" width="1.6640625" customWidth="1"/>
    <col min="2576" max="2576" width="4.6640625" customWidth="1"/>
    <col min="2577" max="2578" width="6.6640625" customWidth="1"/>
    <col min="2579" max="2579" width="9.109375" customWidth="1"/>
    <col min="2817" max="2817" width="0.88671875" customWidth="1"/>
    <col min="2818" max="2818" width="6.6640625" customWidth="1"/>
    <col min="2819" max="2819" width="1.6640625" customWidth="1"/>
    <col min="2820" max="2821" width="6.6640625" customWidth="1"/>
    <col min="2822" max="2822" width="1.6640625" customWidth="1"/>
    <col min="2823" max="2824" width="6.6640625" customWidth="1"/>
    <col min="2825" max="2825" width="1.6640625" customWidth="1"/>
    <col min="2826" max="2827" width="6.6640625" customWidth="1"/>
    <col min="2828" max="2828" width="1.6640625" customWidth="1"/>
    <col min="2829" max="2829" width="6.6640625" customWidth="1"/>
    <col min="2830" max="2830" width="4.6640625" customWidth="1"/>
    <col min="2831" max="2831" width="1.6640625" customWidth="1"/>
    <col min="2832" max="2832" width="4.6640625" customWidth="1"/>
    <col min="2833" max="2834" width="6.6640625" customWidth="1"/>
    <col min="2835" max="2835" width="9.109375" customWidth="1"/>
    <col min="3073" max="3073" width="0.88671875" customWidth="1"/>
    <col min="3074" max="3074" width="6.6640625" customWidth="1"/>
    <col min="3075" max="3075" width="1.6640625" customWidth="1"/>
    <col min="3076" max="3077" width="6.6640625" customWidth="1"/>
    <col min="3078" max="3078" width="1.6640625" customWidth="1"/>
    <col min="3079" max="3080" width="6.6640625" customWidth="1"/>
    <col min="3081" max="3081" width="1.6640625" customWidth="1"/>
    <col min="3082" max="3083" width="6.6640625" customWidth="1"/>
    <col min="3084" max="3084" width="1.6640625" customWidth="1"/>
    <col min="3085" max="3085" width="6.6640625" customWidth="1"/>
    <col min="3086" max="3086" width="4.6640625" customWidth="1"/>
    <col min="3087" max="3087" width="1.6640625" customWidth="1"/>
    <col min="3088" max="3088" width="4.6640625" customWidth="1"/>
    <col min="3089" max="3090" width="6.6640625" customWidth="1"/>
    <col min="3091" max="3091" width="9.109375" customWidth="1"/>
    <col min="3329" max="3329" width="0.88671875" customWidth="1"/>
    <col min="3330" max="3330" width="6.6640625" customWidth="1"/>
    <col min="3331" max="3331" width="1.6640625" customWidth="1"/>
    <col min="3332" max="3333" width="6.6640625" customWidth="1"/>
    <col min="3334" max="3334" width="1.6640625" customWidth="1"/>
    <col min="3335" max="3336" width="6.6640625" customWidth="1"/>
    <col min="3337" max="3337" width="1.6640625" customWidth="1"/>
    <col min="3338" max="3339" width="6.6640625" customWidth="1"/>
    <col min="3340" max="3340" width="1.6640625" customWidth="1"/>
    <col min="3341" max="3341" width="6.6640625" customWidth="1"/>
    <col min="3342" max="3342" width="4.6640625" customWidth="1"/>
    <col min="3343" max="3343" width="1.6640625" customWidth="1"/>
    <col min="3344" max="3344" width="4.6640625" customWidth="1"/>
    <col min="3345" max="3346" width="6.6640625" customWidth="1"/>
    <col min="3347" max="3347" width="9.109375" customWidth="1"/>
    <col min="3585" max="3585" width="0.88671875" customWidth="1"/>
    <col min="3586" max="3586" width="6.6640625" customWidth="1"/>
    <col min="3587" max="3587" width="1.6640625" customWidth="1"/>
    <col min="3588" max="3589" width="6.6640625" customWidth="1"/>
    <col min="3590" max="3590" width="1.6640625" customWidth="1"/>
    <col min="3591" max="3592" width="6.6640625" customWidth="1"/>
    <col min="3593" max="3593" width="1.6640625" customWidth="1"/>
    <col min="3594" max="3595" width="6.6640625" customWidth="1"/>
    <col min="3596" max="3596" width="1.6640625" customWidth="1"/>
    <col min="3597" max="3597" width="6.6640625" customWidth="1"/>
    <col min="3598" max="3598" width="4.6640625" customWidth="1"/>
    <col min="3599" max="3599" width="1.6640625" customWidth="1"/>
    <col min="3600" max="3600" width="4.6640625" customWidth="1"/>
    <col min="3601" max="3602" width="6.6640625" customWidth="1"/>
    <col min="3603" max="3603" width="9.109375" customWidth="1"/>
    <col min="3841" max="3841" width="0.88671875" customWidth="1"/>
    <col min="3842" max="3842" width="6.6640625" customWidth="1"/>
    <col min="3843" max="3843" width="1.6640625" customWidth="1"/>
    <col min="3844" max="3845" width="6.6640625" customWidth="1"/>
    <col min="3846" max="3846" width="1.6640625" customWidth="1"/>
    <col min="3847" max="3848" width="6.6640625" customWidth="1"/>
    <col min="3849" max="3849" width="1.6640625" customWidth="1"/>
    <col min="3850" max="3851" width="6.6640625" customWidth="1"/>
    <col min="3852" max="3852" width="1.6640625" customWidth="1"/>
    <col min="3853" max="3853" width="6.6640625" customWidth="1"/>
    <col min="3854" max="3854" width="4.6640625" customWidth="1"/>
    <col min="3855" max="3855" width="1.6640625" customWidth="1"/>
    <col min="3856" max="3856" width="4.6640625" customWidth="1"/>
    <col min="3857" max="3858" width="6.6640625" customWidth="1"/>
    <col min="3859" max="3859" width="9.109375" customWidth="1"/>
    <col min="4097" max="4097" width="0.88671875" customWidth="1"/>
    <col min="4098" max="4098" width="6.6640625" customWidth="1"/>
    <col min="4099" max="4099" width="1.6640625" customWidth="1"/>
    <col min="4100" max="4101" width="6.6640625" customWidth="1"/>
    <col min="4102" max="4102" width="1.6640625" customWidth="1"/>
    <col min="4103" max="4104" width="6.6640625" customWidth="1"/>
    <col min="4105" max="4105" width="1.6640625" customWidth="1"/>
    <col min="4106" max="4107" width="6.6640625" customWidth="1"/>
    <col min="4108" max="4108" width="1.6640625" customWidth="1"/>
    <col min="4109" max="4109" width="6.6640625" customWidth="1"/>
    <col min="4110" max="4110" width="4.6640625" customWidth="1"/>
    <col min="4111" max="4111" width="1.6640625" customWidth="1"/>
    <col min="4112" max="4112" width="4.6640625" customWidth="1"/>
    <col min="4113" max="4114" width="6.6640625" customWidth="1"/>
    <col min="4115" max="4115" width="9.109375" customWidth="1"/>
    <col min="4353" max="4353" width="0.88671875" customWidth="1"/>
    <col min="4354" max="4354" width="6.6640625" customWidth="1"/>
    <col min="4355" max="4355" width="1.6640625" customWidth="1"/>
    <col min="4356" max="4357" width="6.6640625" customWidth="1"/>
    <col min="4358" max="4358" width="1.6640625" customWidth="1"/>
    <col min="4359" max="4360" width="6.6640625" customWidth="1"/>
    <col min="4361" max="4361" width="1.6640625" customWidth="1"/>
    <col min="4362" max="4363" width="6.6640625" customWidth="1"/>
    <col min="4364" max="4364" width="1.6640625" customWidth="1"/>
    <col min="4365" max="4365" width="6.6640625" customWidth="1"/>
    <col min="4366" max="4366" width="4.6640625" customWidth="1"/>
    <col min="4367" max="4367" width="1.6640625" customWidth="1"/>
    <col min="4368" max="4368" width="4.6640625" customWidth="1"/>
    <col min="4369" max="4370" width="6.6640625" customWidth="1"/>
    <col min="4371" max="4371" width="9.109375" customWidth="1"/>
    <col min="4609" max="4609" width="0.88671875" customWidth="1"/>
    <col min="4610" max="4610" width="6.6640625" customWidth="1"/>
    <col min="4611" max="4611" width="1.6640625" customWidth="1"/>
    <col min="4612" max="4613" width="6.6640625" customWidth="1"/>
    <col min="4614" max="4614" width="1.6640625" customWidth="1"/>
    <col min="4615" max="4616" width="6.6640625" customWidth="1"/>
    <col min="4617" max="4617" width="1.6640625" customWidth="1"/>
    <col min="4618" max="4619" width="6.6640625" customWidth="1"/>
    <col min="4620" max="4620" width="1.6640625" customWidth="1"/>
    <col min="4621" max="4621" width="6.6640625" customWidth="1"/>
    <col min="4622" max="4622" width="4.6640625" customWidth="1"/>
    <col min="4623" max="4623" width="1.6640625" customWidth="1"/>
    <col min="4624" max="4624" width="4.6640625" customWidth="1"/>
    <col min="4625" max="4626" width="6.6640625" customWidth="1"/>
    <col min="4627" max="4627" width="9.109375" customWidth="1"/>
    <col min="4865" max="4865" width="0.88671875" customWidth="1"/>
    <col min="4866" max="4866" width="6.6640625" customWidth="1"/>
    <col min="4867" max="4867" width="1.6640625" customWidth="1"/>
    <col min="4868" max="4869" width="6.6640625" customWidth="1"/>
    <col min="4870" max="4870" width="1.6640625" customWidth="1"/>
    <col min="4871" max="4872" width="6.6640625" customWidth="1"/>
    <col min="4873" max="4873" width="1.6640625" customWidth="1"/>
    <col min="4874" max="4875" width="6.6640625" customWidth="1"/>
    <col min="4876" max="4876" width="1.6640625" customWidth="1"/>
    <col min="4877" max="4877" width="6.6640625" customWidth="1"/>
    <col min="4878" max="4878" width="4.6640625" customWidth="1"/>
    <col min="4879" max="4879" width="1.6640625" customWidth="1"/>
    <col min="4880" max="4880" width="4.6640625" customWidth="1"/>
    <col min="4881" max="4882" width="6.6640625" customWidth="1"/>
    <col min="4883" max="4883" width="9.109375" customWidth="1"/>
    <col min="5121" max="5121" width="0.88671875" customWidth="1"/>
    <col min="5122" max="5122" width="6.6640625" customWidth="1"/>
    <col min="5123" max="5123" width="1.6640625" customWidth="1"/>
    <col min="5124" max="5125" width="6.6640625" customWidth="1"/>
    <col min="5126" max="5126" width="1.6640625" customWidth="1"/>
    <col min="5127" max="5128" width="6.6640625" customWidth="1"/>
    <col min="5129" max="5129" width="1.6640625" customWidth="1"/>
    <col min="5130" max="5131" width="6.6640625" customWidth="1"/>
    <col min="5132" max="5132" width="1.6640625" customWidth="1"/>
    <col min="5133" max="5133" width="6.6640625" customWidth="1"/>
    <col min="5134" max="5134" width="4.6640625" customWidth="1"/>
    <col min="5135" max="5135" width="1.6640625" customWidth="1"/>
    <col min="5136" max="5136" width="4.6640625" customWidth="1"/>
    <col min="5137" max="5138" width="6.6640625" customWidth="1"/>
    <col min="5139" max="5139" width="9.109375" customWidth="1"/>
    <col min="5377" max="5377" width="0.88671875" customWidth="1"/>
    <col min="5378" max="5378" width="6.6640625" customWidth="1"/>
    <col min="5379" max="5379" width="1.6640625" customWidth="1"/>
    <col min="5380" max="5381" width="6.6640625" customWidth="1"/>
    <col min="5382" max="5382" width="1.6640625" customWidth="1"/>
    <col min="5383" max="5384" width="6.6640625" customWidth="1"/>
    <col min="5385" max="5385" width="1.6640625" customWidth="1"/>
    <col min="5386" max="5387" width="6.6640625" customWidth="1"/>
    <col min="5388" max="5388" width="1.6640625" customWidth="1"/>
    <col min="5389" max="5389" width="6.6640625" customWidth="1"/>
    <col min="5390" max="5390" width="4.6640625" customWidth="1"/>
    <col min="5391" max="5391" width="1.6640625" customWidth="1"/>
    <col min="5392" max="5392" width="4.6640625" customWidth="1"/>
    <col min="5393" max="5394" width="6.6640625" customWidth="1"/>
    <col min="5395" max="5395" width="9.109375" customWidth="1"/>
    <col min="5633" max="5633" width="0.88671875" customWidth="1"/>
    <col min="5634" max="5634" width="6.6640625" customWidth="1"/>
    <col min="5635" max="5635" width="1.6640625" customWidth="1"/>
    <col min="5636" max="5637" width="6.6640625" customWidth="1"/>
    <col min="5638" max="5638" width="1.6640625" customWidth="1"/>
    <col min="5639" max="5640" width="6.6640625" customWidth="1"/>
    <col min="5641" max="5641" width="1.6640625" customWidth="1"/>
    <col min="5642" max="5643" width="6.6640625" customWidth="1"/>
    <col min="5644" max="5644" width="1.6640625" customWidth="1"/>
    <col min="5645" max="5645" width="6.6640625" customWidth="1"/>
    <col min="5646" max="5646" width="4.6640625" customWidth="1"/>
    <col min="5647" max="5647" width="1.6640625" customWidth="1"/>
    <col min="5648" max="5648" width="4.6640625" customWidth="1"/>
    <col min="5649" max="5650" width="6.6640625" customWidth="1"/>
    <col min="5651" max="5651" width="9.109375" customWidth="1"/>
    <col min="5889" max="5889" width="0.88671875" customWidth="1"/>
    <col min="5890" max="5890" width="6.6640625" customWidth="1"/>
    <col min="5891" max="5891" width="1.6640625" customWidth="1"/>
    <col min="5892" max="5893" width="6.6640625" customWidth="1"/>
    <col min="5894" max="5894" width="1.6640625" customWidth="1"/>
    <col min="5895" max="5896" width="6.6640625" customWidth="1"/>
    <col min="5897" max="5897" width="1.6640625" customWidth="1"/>
    <col min="5898" max="5899" width="6.6640625" customWidth="1"/>
    <col min="5900" max="5900" width="1.6640625" customWidth="1"/>
    <col min="5901" max="5901" width="6.6640625" customWidth="1"/>
    <col min="5902" max="5902" width="4.6640625" customWidth="1"/>
    <col min="5903" max="5903" width="1.6640625" customWidth="1"/>
    <col min="5904" max="5904" width="4.6640625" customWidth="1"/>
    <col min="5905" max="5906" width="6.6640625" customWidth="1"/>
    <col min="5907" max="5907" width="9.109375" customWidth="1"/>
    <col min="6145" max="6145" width="0.88671875" customWidth="1"/>
    <col min="6146" max="6146" width="6.6640625" customWidth="1"/>
    <col min="6147" max="6147" width="1.6640625" customWidth="1"/>
    <col min="6148" max="6149" width="6.6640625" customWidth="1"/>
    <col min="6150" max="6150" width="1.6640625" customWidth="1"/>
    <col min="6151" max="6152" width="6.6640625" customWidth="1"/>
    <col min="6153" max="6153" width="1.6640625" customWidth="1"/>
    <col min="6154" max="6155" width="6.6640625" customWidth="1"/>
    <col min="6156" max="6156" width="1.6640625" customWidth="1"/>
    <col min="6157" max="6157" width="6.6640625" customWidth="1"/>
    <col min="6158" max="6158" width="4.6640625" customWidth="1"/>
    <col min="6159" max="6159" width="1.6640625" customWidth="1"/>
    <col min="6160" max="6160" width="4.6640625" customWidth="1"/>
    <col min="6161" max="6162" width="6.6640625" customWidth="1"/>
    <col min="6163" max="6163" width="9.109375" customWidth="1"/>
    <col min="6401" max="6401" width="0.88671875" customWidth="1"/>
    <col min="6402" max="6402" width="6.6640625" customWidth="1"/>
    <col min="6403" max="6403" width="1.6640625" customWidth="1"/>
    <col min="6404" max="6405" width="6.6640625" customWidth="1"/>
    <col min="6406" max="6406" width="1.6640625" customWidth="1"/>
    <col min="6407" max="6408" width="6.6640625" customWidth="1"/>
    <col min="6409" max="6409" width="1.6640625" customWidth="1"/>
    <col min="6410" max="6411" width="6.6640625" customWidth="1"/>
    <col min="6412" max="6412" width="1.6640625" customWidth="1"/>
    <col min="6413" max="6413" width="6.6640625" customWidth="1"/>
    <col min="6414" max="6414" width="4.6640625" customWidth="1"/>
    <col min="6415" max="6415" width="1.6640625" customWidth="1"/>
    <col min="6416" max="6416" width="4.6640625" customWidth="1"/>
    <col min="6417" max="6418" width="6.6640625" customWidth="1"/>
    <col min="6419" max="6419" width="9.109375" customWidth="1"/>
    <col min="6657" max="6657" width="0.88671875" customWidth="1"/>
    <col min="6658" max="6658" width="6.6640625" customWidth="1"/>
    <col min="6659" max="6659" width="1.6640625" customWidth="1"/>
    <col min="6660" max="6661" width="6.6640625" customWidth="1"/>
    <col min="6662" max="6662" width="1.6640625" customWidth="1"/>
    <col min="6663" max="6664" width="6.6640625" customWidth="1"/>
    <col min="6665" max="6665" width="1.6640625" customWidth="1"/>
    <col min="6666" max="6667" width="6.6640625" customWidth="1"/>
    <col min="6668" max="6668" width="1.6640625" customWidth="1"/>
    <col min="6669" max="6669" width="6.6640625" customWidth="1"/>
    <col min="6670" max="6670" width="4.6640625" customWidth="1"/>
    <col min="6671" max="6671" width="1.6640625" customWidth="1"/>
    <col min="6672" max="6672" width="4.6640625" customWidth="1"/>
    <col min="6673" max="6674" width="6.6640625" customWidth="1"/>
    <col min="6675" max="6675" width="9.109375" customWidth="1"/>
    <col min="6913" max="6913" width="0.88671875" customWidth="1"/>
    <col min="6914" max="6914" width="6.6640625" customWidth="1"/>
    <col min="6915" max="6915" width="1.6640625" customWidth="1"/>
    <col min="6916" max="6917" width="6.6640625" customWidth="1"/>
    <col min="6918" max="6918" width="1.6640625" customWidth="1"/>
    <col min="6919" max="6920" width="6.6640625" customWidth="1"/>
    <col min="6921" max="6921" width="1.6640625" customWidth="1"/>
    <col min="6922" max="6923" width="6.6640625" customWidth="1"/>
    <col min="6924" max="6924" width="1.6640625" customWidth="1"/>
    <col min="6925" max="6925" width="6.6640625" customWidth="1"/>
    <col min="6926" max="6926" width="4.6640625" customWidth="1"/>
    <col min="6927" max="6927" width="1.6640625" customWidth="1"/>
    <col min="6928" max="6928" width="4.6640625" customWidth="1"/>
    <col min="6929" max="6930" width="6.6640625" customWidth="1"/>
    <col min="6931" max="6931" width="9.109375" customWidth="1"/>
    <col min="7169" max="7169" width="0.88671875" customWidth="1"/>
    <col min="7170" max="7170" width="6.6640625" customWidth="1"/>
    <col min="7171" max="7171" width="1.6640625" customWidth="1"/>
    <col min="7172" max="7173" width="6.6640625" customWidth="1"/>
    <col min="7174" max="7174" width="1.6640625" customWidth="1"/>
    <col min="7175" max="7176" width="6.6640625" customWidth="1"/>
    <col min="7177" max="7177" width="1.6640625" customWidth="1"/>
    <col min="7178" max="7179" width="6.6640625" customWidth="1"/>
    <col min="7180" max="7180" width="1.6640625" customWidth="1"/>
    <col min="7181" max="7181" width="6.6640625" customWidth="1"/>
    <col min="7182" max="7182" width="4.6640625" customWidth="1"/>
    <col min="7183" max="7183" width="1.6640625" customWidth="1"/>
    <col min="7184" max="7184" width="4.6640625" customWidth="1"/>
    <col min="7185" max="7186" width="6.6640625" customWidth="1"/>
    <col min="7187" max="7187" width="9.109375" customWidth="1"/>
    <col min="7425" max="7425" width="0.88671875" customWidth="1"/>
    <col min="7426" max="7426" width="6.6640625" customWidth="1"/>
    <col min="7427" max="7427" width="1.6640625" customWidth="1"/>
    <col min="7428" max="7429" width="6.6640625" customWidth="1"/>
    <col min="7430" max="7430" width="1.6640625" customWidth="1"/>
    <col min="7431" max="7432" width="6.6640625" customWidth="1"/>
    <col min="7433" max="7433" width="1.6640625" customWidth="1"/>
    <col min="7434" max="7435" width="6.6640625" customWidth="1"/>
    <col min="7436" max="7436" width="1.6640625" customWidth="1"/>
    <col min="7437" max="7437" width="6.6640625" customWidth="1"/>
    <col min="7438" max="7438" width="4.6640625" customWidth="1"/>
    <col min="7439" max="7439" width="1.6640625" customWidth="1"/>
    <col min="7440" max="7440" width="4.6640625" customWidth="1"/>
    <col min="7441" max="7442" width="6.6640625" customWidth="1"/>
    <col min="7443" max="7443" width="9.109375" customWidth="1"/>
    <col min="7681" max="7681" width="0.88671875" customWidth="1"/>
    <col min="7682" max="7682" width="6.6640625" customWidth="1"/>
    <col min="7683" max="7683" width="1.6640625" customWidth="1"/>
    <col min="7684" max="7685" width="6.6640625" customWidth="1"/>
    <col min="7686" max="7686" width="1.6640625" customWidth="1"/>
    <col min="7687" max="7688" width="6.6640625" customWidth="1"/>
    <col min="7689" max="7689" width="1.6640625" customWidth="1"/>
    <col min="7690" max="7691" width="6.6640625" customWidth="1"/>
    <col min="7692" max="7692" width="1.6640625" customWidth="1"/>
    <col min="7693" max="7693" width="6.6640625" customWidth="1"/>
    <col min="7694" max="7694" width="4.6640625" customWidth="1"/>
    <col min="7695" max="7695" width="1.6640625" customWidth="1"/>
    <col min="7696" max="7696" width="4.6640625" customWidth="1"/>
    <col min="7697" max="7698" width="6.6640625" customWidth="1"/>
    <col min="7699" max="7699" width="9.109375" customWidth="1"/>
    <col min="7937" max="7937" width="0.88671875" customWidth="1"/>
    <col min="7938" max="7938" width="6.6640625" customWidth="1"/>
    <col min="7939" max="7939" width="1.6640625" customWidth="1"/>
    <col min="7940" max="7941" width="6.6640625" customWidth="1"/>
    <col min="7942" max="7942" width="1.6640625" customWidth="1"/>
    <col min="7943" max="7944" width="6.6640625" customWidth="1"/>
    <col min="7945" max="7945" width="1.6640625" customWidth="1"/>
    <col min="7946" max="7947" width="6.6640625" customWidth="1"/>
    <col min="7948" max="7948" width="1.6640625" customWidth="1"/>
    <col min="7949" max="7949" width="6.6640625" customWidth="1"/>
    <col min="7950" max="7950" width="4.6640625" customWidth="1"/>
    <col min="7951" max="7951" width="1.6640625" customWidth="1"/>
    <col min="7952" max="7952" width="4.6640625" customWidth="1"/>
    <col min="7953" max="7954" width="6.6640625" customWidth="1"/>
    <col min="7955" max="7955" width="9.109375" customWidth="1"/>
    <col min="8193" max="8193" width="0.88671875" customWidth="1"/>
    <col min="8194" max="8194" width="6.6640625" customWidth="1"/>
    <col min="8195" max="8195" width="1.6640625" customWidth="1"/>
    <col min="8196" max="8197" width="6.6640625" customWidth="1"/>
    <col min="8198" max="8198" width="1.6640625" customWidth="1"/>
    <col min="8199" max="8200" width="6.6640625" customWidth="1"/>
    <col min="8201" max="8201" width="1.6640625" customWidth="1"/>
    <col min="8202" max="8203" width="6.6640625" customWidth="1"/>
    <col min="8204" max="8204" width="1.6640625" customWidth="1"/>
    <col min="8205" max="8205" width="6.6640625" customWidth="1"/>
    <col min="8206" max="8206" width="4.6640625" customWidth="1"/>
    <col min="8207" max="8207" width="1.6640625" customWidth="1"/>
    <col min="8208" max="8208" width="4.6640625" customWidth="1"/>
    <col min="8209" max="8210" width="6.6640625" customWidth="1"/>
    <col min="8211" max="8211" width="9.109375" customWidth="1"/>
    <col min="8449" max="8449" width="0.88671875" customWidth="1"/>
    <col min="8450" max="8450" width="6.6640625" customWidth="1"/>
    <col min="8451" max="8451" width="1.6640625" customWidth="1"/>
    <col min="8452" max="8453" width="6.6640625" customWidth="1"/>
    <col min="8454" max="8454" width="1.6640625" customWidth="1"/>
    <col min="8455" max="8456" width="6.6640625" customWidth="1"/>
    <col min="8457" max="8457" width="1.6640625" customWidth="1"/>
    <col min="8458" max="8459" width="6.6640625" customWidth="1"/>
    <col min="8460" max="8460" width="1.6640625" customWidth="1"/>
    <col min="8461" max="8461" width="6.6640625" customWidth="1"/>
    <col min="8462" max="8462" width="4.6640625" customWidth="1"/>
    <col min="8463" max="8463" width="1.6640625" customWidth="1"/>
    <col min="8464" max="8464" width="4.6640625" customWidth="1"/>
    <col min="8465" max="8466" width="6.6640625" customWidth="1"/>
    <col min="8467" max="8467" width="9.109375" customWidth="1"/>
    <col min="8705" max="8705" width="0.88671875" customWidth="1"/>
    <col min="8706" max="8706" width="6.6640625" customWidth="1"/>
    <col min="8707" max="8707" width="1.6640625" customWidth="1"/>
    <col min="8708" max="8709" width="6.6640625" customWidth="1"/>
    <col min="8710" max="8710" width="1.6640625" customWidth="1"/>
    <col min="8711" max="8712" width="6.6640625" customWidth="1"/>
    <col min="8713" max="8713" width="1.6640625" customWidth="1"/>
    <col min="8714" max="8715" width="6.6640625" customWidth="1"/>
    <col min="8716" max="8716" width="1.6640625" customWidth="1"/>
    <col min="8717" max="8717" width="6.6640625" customWidth="1"/>
    <col min="8718" max="8718" width="4.6640625" customWidth="1"/>
    <col min="8719" max="8719" width="1.6640625" customWidth="1"/>
    <col min="8720" max="8720" width="4.6640625" customWidth="1"/>
    <col min="8721" max="8722" width="6.6640625" customWidth="1"/>
    <col min="8723" max="8723" width="9.109375" customWidth="1"/>
    <col min="8961" max="8961" width="0.88671875" customWidth="1"/>
    <col min="8962" max="8962" width="6.6640625" customWidth="1"/>
    <col min="8963" max="8963" width="1.6640625" customWidth="1"/>
    <col min="8964" max="8965" width="6.6640625" customWidth="1"/>
    <col min="8966" max="8966" width="1.6640625" customWidth="1"/>
    <col min="8967" max="8968" width="6.6640625" customWidth="1"/>
    <col min="8969" max="8969" width="1.6640625" customWidth="1"/>
    <col min="8970" max="8971" width="6.6640625" customWidth="1"/>
    <col min="8972" max="8972" width="1.6640625" customWidth="1"/>
    <col min="8973" max="8973" width="6.6640625" customWidth="1"/>
    <col min="8974" max="8974" width="4.6640625" customWidth="1"/>
    <col min="8975" max="8975" width="1.6640625" customWidth="1"/>
    <col min="8976" max="8976" width="4.6640625" customWidth="1"/>
    <col min="8977" max="8978" width="6.6640625" customWidth="1"/>
    <col min="8979" max="8979" width="9.109375" customWidth="1"/>
    <col min="9217" max="9217" width="0.88671875" customWidth="1"/>
    <col min="9218" max="9218" width="6.6640625" customWidth="1"/>
    <col min="9219" max="9219" width="1.6640625" customWidth="1"/>
    <col min="9220" max="9221" width="6.6640625" customWidth="1"/>
    <col min="9222" max="9222" width="1.6640625" customWidth="1"/>
    <col min="9223" max="9224" width="6.6640625" customWidth="1"/>
    <col min="9225" max="9225" width="1.6640625" customWidth="1"/>
    <col min="9226" max="9227" width="6.6640625" customWidth="1"/>
    <col min="9228" max="9228" width="1.6640625" customWidth="1"/>
    <col min="9229" max="9229" width="6.6640625" customWidth="1"/>
    <col min="9230" max="9230" width="4.6640625" customWidth="1"/>
    <col min="9231" max="9231" width="1.6640625" customWidth="1"/>
    <col min="9232" max="9232" width="4.6640625" customWidth="1"/>
    <col min="9233" max="9234" width="6.6640625" customWidth="1"/>
    <col min="9235" max="9235" width="9.109375" customWidth="1"/>
    <col min="9473" max="9473" width="0.88671875" customWidth="1"/>
    <col min="9474" max="9474" width="6.6640625" customWidth="1"/>
    <col min="9475" max="9475" width="1.6640625" customWidth="1"/>
    <col min="9476" max="9477" width="6.6640625" customWidth="1"/>
    <col min="9478" max="9478" width="1.6640625" customWidth="1"/>
    <col min="9479" max="9480" width="6.6640625" customWidth="1"/>
    <col min="9481" max="9481" width="1.6640625" customWidth="1"/>
    <col min="9482" max="9483" width="6.6640625" customWidth="1"/>
    <col min="9484" max="9484" width="1.6640625" customWidth="1"/>
    <col min="9485" max="9485" width="6.6640625" customWidth="1"/>
    <col min="9486" max="9486" width="4.6640625" customWidth="1"/>
    <col min="9487" max="9487" width="1.6640625" customWidth="1"/>
    <col min="9488" max="9488" width="4.6640625" customWidth="1"/>
    <col min="9489" max="9490" width="6.6640625" customWidth="1"/>
    <col min="9491" max="9491" width="9.109375" customWidth="1"/>
    <col min="9729" max="9729" width="0.88671875" customWidth="1"/>
    <col min="9730" max="9730" width="6.6640625" customWidth="1"/>
    <col min="9731" max="9731" width="1.6640625" customWidth="1"/>
    <col min="9732" max="9733" width="6.6640625" customWidth="1"/>
    <col min="9734" max="9734" width="1.6640625" customWidth="1"/>
    <col min="9735" max="9736" width="6.6640625" customWidth="1"/>
    <col min="9737" max="9737" width="1.6640625" customWidth="1"/>
    <col min="9738" max="9739" width="6.6640625" customWidth="1"/>
    <col min="9740" max="9740" width="1.6640625" customWidth="1"/>
    <col min="9741" max="9741" width="6.6640625" customWidth="1"/>
    <col min="9742" max="9742" width="4.6640625" customWidth="1"/>
    <col min="9743" max="9743" width="1.6640625" customWidth="1"/>
    <col min="9744" max="9744" width="4.6640625" customWidth="1"/>
    <col min="9745" max="9746" width="6.6640625" customWidth="1"/>
    <col min="9747" max="9747" width="9.109375" customWidth="1"/>
    <col min="9985" max="9985" width="0.88671875" customWidth="1"/>
    <col min="9986" max="9986" width="6.6640625" customWidth="1"/>
    <col min="9987" max="9987" width="1.6640625" customWidth="1"/>
    <col min="9988" max="9989" width="6.6640625" customWidth="1"/>
    <col min="9990" max="9990" width="1.6640625" customWidth="1"/>
    <col min="9991" max="9992" width="6.6640625" customWidth="1"/>
    <col min="9993" max="9993" width="1.6640625" customWidth="1"/>
    <col min="9994" max="9995" width="6.6640625" customWidth="1"/>
    <col min="9996" max="9996" width="1.6640625" customWidth="1"/>
    <col min="9997" max="9997" width="6.6640625" customWidth="1"/>
    <col min="9998" max="9998" width="4.6640625" customWidth="1"/>
    <col min="9999" max="9999" width="1.6640625" customWidth="1"/>
    <col min="10000" max="10000" width="4.6640625" customWidth="1"/>
    <col min="10001" max="10002" width="6.6640625" customWidth="1"/>
    <col min="10003" max="10003" width="9.109375" customWidth="1"/>
    <col min="10241" max="10241" width="0.88671875" customWidth="1"/>
    <col min="10242" max="10242" width="6.6640625" customWidth="1"/>
    <col min="10243" max="10243" width="1.6640625" customWidth="1"/>
    <col min="10244" max="10245" width="6.6640625" customWidth="1"/>
    <col min="10246" max="10246" width="1.6640625" customWidth="1"/>
    <col min="10247" max="10248" width="6.6640625" customWidth="1"/>
    <col min="10249" max="10249" width="1.6640625" customWidth="1"/>
    <col min="10250" max="10251" width="6.6640625" customWidth="1"/>
    <col min="10252" max="10252" width="1.6640625" customWidth="1"/>
    <col min="10253" max="10253" width="6.6640625" customWidth="1"/>
    <col min="10254" max="10254" width="4.6640625" customWidth="1"/>
    <col min="10255" max="10255" width="1.6640625" customWidth="1"/>
    <col min="10256" max="10256" width="4.6640625" customWidth="1"/>
    <col min="10257" max="10258" width="6.6640625" customWidth="1"/>
    <col min="10259" max="10259" width="9.109375" customWidth="1"/>
    <col min="10497" max="10497" width="0.88671875" customWidth="1"/>
    <col min="10498" max="10498" width="6.6640625" customWidth="1"/>
    <col min="10499" max="10499" width="1.6640625" customWidth="1"/>
    <col min="10500" max="10501" width="6.6640625" customWidth="1"/>
    <col min="10502" max="10502" width="1.6640625" customWidth="1"/>
    <col min="10503" max="10504" width="6.6640625" customWidth="1"/>
    <col min="10505" max="10505" width="1.6640625" customWidth="1"/>
    <col min="10506" max="10507" width="6.6640625" customWidth="1"/>
    <col min="10508" max="10508" width="1.6640625" customWidth="1"/>
    <col min="10509" max="10509" width="6.6640625" customWidth="1"/>
    <col min="10510" max="10510" width="4.6640625" customWidth="1"/>
    <col min="10511" max="10511" width="1.6640625" customWidth="1"/>
    <col min="10512" max="10512" width="4.6640625" customWidth="1"/>
    <col min="10513" max="10514" width="6.6640625" customWidth="1"/>
    <col min="10515" max="10515" width="9.109375" customWidth="1"/>
    <col min="10753" max="10753" width="0.88671875" customWidth="1"/>
    <col min="10754" max="10754" width="6.6640625" customWidth="1"/>
    <col min="10755" max="10755" width="1.6640625" customWidth="1"/>
    <col min="10756" max="10757" width="6.6640625" customWidth="1"/>
    <col min="10758" max="10758" width="1.6640625" customWidth="1"/>
    <col min="10759" max="10760" width="6.6640625" customWidth="1"/>
    <col min="10761" max="10761" width="1.6640625" customWidth="1"/>
    <col min="10762" max="10763" width="6.6640625" customWidth="1"/>
    <col min="10764" max="10764" width="1.6640625" customWidth="1"/>
    <col min="10765" max="10765" width="6.6640625" customWidth="1"/>
    <col min="10766" max="10766" width="4.6640625" customWidth="1"/>
    <col min="10767" max="10767" width="1.6640625" customWidth="1"/>
    <col min="10768" max="10768" width="4.6640625" customWidth="1"/>
    <col min="10769" max="10770" width="6.6640625" customWidth="1"/>
    <col min="10771" max="10771" width="9.109375" customWidth="1"/>
    <col min="11009" max="11009" width="0.88671875" customWidth="1"/>
    <col min="11010" max="11010" width="6.6640625" customWidth="1"/>
    <col min="11011" max="11011" width="1.6640625" customWidth="1"/>
    <col min="11012" max="11013" width="6.6640625" customWidth="1"/>
    <col min="11014" max="11014" width="1.6640625" customWidth="1"/>
    <col min="11015" max="11016" width="6.6640625" customWidth="1"/>
    <col min="11017" max="11017" width="1.6640625" customWidth="1"/>
    <col min="11018" max="11019" width="6.6640625" customWidth="1"/>
    <col min="11020" max="11020" width="1.6640625" customWidth="1"/>
    <col min="11021" max="11021" width="6.6640625" customWidth="1"/>
    <col min="11022" max="11022" width="4.6640625" customWidth="1"/>
    <col min="11023" max="11023" width="1.6640625" customWidth="1"/>
    <col min="11024" max="11024" width="4.6640625" customWidth="1"/>
    <col min="11025" max="11026" width="6.6640625" customWidth="1"/>
    <col min="11027" max="11027" width="9.109375" customWidth="1"/>
    <col min="11265" max="11265" width="0.88671875" customWidth="1"/>
    <col min="11266" max="11266" width="6.6640625" customWidth="1"/>
    <col min="11267" max="11267" width="1.6640625" customWidth="1"/>
    <col min="11268" max="11269" width="6.6640625" customWidth="1"/>
    <col min="11270" max="11270" width="1.6640625" customWidth="1"/>
    <col min="11271" max="11272" width="6.6640625" customWidth="1"/>
    <col min="11273" max="11273" width="1.6640625" customWidth="1"/>
    <col min="11274" max="11275" width="6.6640625" customWidth="1"/>
    <col min="11276" max="11276" width="1.6640625" customWidth="1"/>
    <col min="11277" max="11277" width="6.6640625" customWidth="1"/>
    <col min="11278" max="11278" width="4.6640625" customWidth="1"/>
    <col min="11279" max="11279" width="1.6640625" customWidth="1"/>
    <col min="11280" max="11280" width="4.6640625" customWidth="1"/>
    <col min="11281" max="11282" width="6.6640625" customWidth="1"/>
    <col min="11283" max="11283" width="9.109375" customWidth="1"/>
    <col min="11521" max="11521" width="0.88671875" customWidth="1"/>
    <col min="11522" max="11522" width="6.6640625" customWidth="1"/>
    <col min="11523" max="11523" width="1.6640625" customWidth="1"/>
    <col min="11524" max="11525" width="6.6640625" customWidth="1"/>
    <col min="11526" max="11526" width="1.6640625" customWidth="1"/>
    <col min="11527" max="11528" width="6.6640625" customWidth="1"/>
    <col min="11529" max="11529" width="1.6640625" customWidth="1"/>
    <col min="11530" max="11531" width="6.6640625" customWidth="1"/>
    <col min="11532" max="11532" width="1.6640625" customWidth="1"/>
    <col min="11533" max="11533" width="6.6640625" customWidth="1"/>
    <col min="11534" max="11534" width="4.6640625" customWidth="1"/>
    <col min="11535" max="11535" width="1.6640625" customWidth="1"/>
    <col min="11536" max="11536" width="4.6640625" customWidth="1"/>
    <col min="11537" max="11538" width="6.6640625" customWidth="1"/>
    <col min="11539" max="11539" width="9.109375" customWidth="1"/>
    <col min="11777" max="11777" width="0.88671875" customWidth="1"/>
    <col min="11778" max="11778" width="6.6640625" customWidth="1"/>
    <col min="11779" max="11779" width="1.6640625" customWidth="1"/>
    <col min="11780" max="11781" width="6.6640625" customWidth="1"/>
    <col min="11782" max="11782" width="1.6640625" customWidth="1"/>
    <col min="11783" max="11784" width="6.6640625" customWidth="1"/>
    <col min="11785" max="11785" width="1.6640625" customWidth="1"/>
    <col min="11786" max="11787" width="6.6640625" customWidth="1"/>
    <col min="11788" max="11788" width="1.6640625" customWidth="1"/>
    <col min="11789" max="11789" width="6.6640625" customWidth="1"/>
    <col min="11790" max="11790" width="4.6640625" customWidth="1"/>
    <col min="11791" max="11791" width="1.6640625" customWidth="1"/>
    <col min="11792" max="11792" width="4.6640625" customWidth="1"/>
    <col min="11793" max="11794" width="6.6640625" customWidth="1"/>
    <col min="11795" max="11795" width="9.109375" customWidth="1"/>
    <col min="12033" max="12033" width="0.88671875" customWidth="1"/>
    <col min="12034" max="12034" width="6.6640625" customWidth="1"/>
    <col min="12035" max="12035" width="1.6640625" customWidth="1"/>
    <col min="12036" max="12037" width="6.6640625" customWidth="1"/>
    <col min="12038" max="12038" width="1.6640625" customWidth="1"/>
    <col min="12039" max="12040" width="6.6640625" customWidth="1"/>
    <col min="12041" max="12041" width="1.6640625" customWidth="1"/>
    <col min="12042" max="12043" width="6.6640625" customWidth="1"/>
    <col min="12044" max="12044" width="1.6640625" customWidth="1"/>
    <col min="12045" max="12045" width="6.6640625" customWidth="1"/>
    <col min="12046" max="12046" width="4.6640625" customWidth="1"/>
    <col min="12047" max="12047" width="1.6640625" customWidth="1"/>
    <col min="12048" max="12048" width="4.6640625" customWidth="1"/>
    <col min="12049" max="12050" width="6.6640625" customWidth="1"/>
    <col min="12051" max="12051" width="9.109375" customWidth="1"/>
    <col min="12289" max="12289" width="0.88671875" customWidth="1"/>
    <col min="12290" max="12290" width="6.6640625" customWidth="1"/>
    <col min="12291" max="12291" width="1.6640625" customWidth="1"/>
    <col min="12292" max="12293" width="6.6640625" customWidth="1"/>
    <col min="12294" max="12294" width="1.6640625" customWidth="1"/>
    <col min="12295" max="12296" width="6.6640625" customWidth="1"/>
    <col min="12297" max="12297" width="1.6640625" customWidth="1"/>
    <col min="12298" max="12299" width="6.6640625" customWidth="1"/>
    <col min="12300" max="12300" width="1.6640625" customWidth="1"/>
    <col min="12301" max="12301" width="6.6640625" customWidth="1"/>
    <col min="12302" max="12302" width="4.6640625" customWidth="1"/>
    <col min="12303" max="12303" width="1.6640625" customWidth="1"/>
    <col min="12304" max="12304" width="4.6640625" customWidth="1"/>
    <col min="12305" max="12306" width="6.6640625" customWidth="1"/>
    <col min="12307" max="12307" width="9.109375" customWidth="1"/>
    <col min="12545" max="12545" width="0.88671875" customWidth="1"/>
    <col min="12546" max="12546" width="6.6640625" customWidth="1"/>
    <col min="12547" max="12547" width="1.6640625" customWidth="1"/>
    <col min="12548" max="12549" width="6.6640625" customWidth="1"/>
    <col min="12550" max="12550" width="1.6640625" customWidth="1"/>
    <col min="12551" max="12552" width="6.6640625" customWidth="1"/>
    <col min="12553" max="12553" width="1.6640625" customWidth="1"/>
    <col min="12554" max="12555" width="6.6640625" customWidth="1"/>
    <col min="12556" max="12556" width="1.6640625" customWidth="1"/>
    <col min="12557" max="12557" width="6.6640625" customWidth="1"/>
    <col min="12558" max="12558" width="4.6640625" customWidth="1"/>
    <col min="12559" max="12559" width="1.6640625" customWidth="1"/>
    <col min="12560" max="12560" width="4.6640625" customWidth="1"/>
    <col min="12561" max="12562" width="6.6640625" customWidth="1"/>
    <col min="12563" max="12563" width="9.109375" customWidth="1"/>
    <col min="12801" max="12801" width="0.88671875" customWidth="1"/>
    <col min="12802" max="12802" width="6.6640625" customWidth="1"/>
    <col min="12803" max="12803" width="1.6640625" customWidth="1"/>
    <col min="12804" max="12805" width="6.6640625" customWidth="1"/>
    <col min="12806" max="12806" width="1.6640625" customWidth="1"/>
    <col min="12807" max="12808" width="6.6640625" customWidth="1"/>
    <col min="12809" max="12809" width="1.6640625" customWidth="1"/>
    <col min="12810" max="12811" width="6.6640625" customWidth="1"/>
    <col min="12812" max="12812" width="1.6640625" customWidth="1"/>
    <col min="12813" max="12813" width="6.6640625" customWidth="1"/>
    <col min="12814" max="12814" width="4.6640625" customWidth="1"/>
    <col min="12815" max="12815" width="1.6640625" customWidth="1"/>
    <col min="12816" max="12816" width="4.6640625" customWidth="1"/>
    <col min="12817" max="12818" width="6.6640625" customWidth="1"/>
    <col min="12819" max="12819" width="9.109375" customWidth="1"/>
    <col min="13057" max="13057" width="0.88671875" customWidth="1"/>
    <col min="13058" max="13058" width="6.6640625" customWidth="1"/>
    <col min="13059" max="13059" width="1.6640625" customWidth="1"/>
    <col min="13060" max="13061" width="6.6640625" customWidth="1"/>
    <col min="13062" max="13062" width="1.6640625" customWidth="1"/>
    <col min="13063" max="13064" width="6.6640625" customWidth="1"/>
    <col min="13065" max="13065" width="1.6640625" customWidth="1"/>
    <col min="13066" max="13067" width="6.6640625" customWidth="1"/>
    <col min="13068" max="13068" width="1.6640625" customWidth="1"/>
    <col min="13069" max="13069" width="6.6640625" customWidth="1"/>
    <col min="13070" max="13070" width="4.6640625" customWidth="1"/>
    <col min="13071" max="13071" width="1.6640625" customWidth="1"/>
    <col min="13072" max="13072" width="4.6640625" customWidth="1"/>
    <col min="13073" max="13074" width="6.6640625" customWidth="1"/>
    <col min="13075" max="13075" width="9.109375" customWidth="1"/>
    <col min="13313" max="13313" width="0.88671875" customWidth="1"/>
    <col min="13314" max="13314" width="6.6640625" customWidth="1"/>
    <col min="13315" max="13315" width="1.6640625" customWidth="1"/>
    <col min="13316" max="13317" width="6.6640625" customWidth="1"/>
    <col min="13318" max="13318" width="1.6640625" customWidth="1"/>
    <col min="13319" max="13320" width="6.6640625" customWidth="1"/>
    <col min="13321" max="13321" width="1.6640625" customWidth="1"/>
    <col min="13322" max="13323" width="6.6640625" customWidth="1"/>
    <col min="13324" max="13324" width="1.6640625" customWidth="1"/>
    <col min="13325" max="13325" width="6.6640625" customWidth="1"/>
    <col min="13326" max="13326" width="4.6640625" customWidth="1"/>
    <col min="13327" max="13327" width="1.6640625" customWidth="1"/>
    <col min="13328" max="13328" width="4.6640625" customWidth="1"/>
    <col min="13329" max="13330" width="6.6640625" customWidth="1"/>
    <col min="13331" max="13331" width="9.109375" customWidth="1"/>
    <col min="13569" max="13569" width="0.88671875" customWidth="1"/>
    <col min="13570" max="13570" width="6.6640625" customWidth="1"/>
    <col min="13571" max="13571" width="1.6640625" customWidth="1"/>
    <col min="13572" max="13573" width="6.6640625" customWidth="1"/>
    <col min="13574" max="13574" width="1.6640625" customWidth="1"/>
    <col min="13575" max="13576" width="6.6640625" customWidth="1"/>
    <col min="13577" max="13577" width="1.6640625" customWidth="1"/>
    <col min="13578" max="13579" width="6.6640625" customWidth="1"/>
    <col min="13580" max="13580" width="1.6640625" customWidth="1"/>
    <col min="13581" max="13581" width="6.6640625" customWidth="1"/>
    <col min="13582" max="13582" width="4.6640625" customWidth="1"/>
    <col min="13583" max="13583" width="1.6640625" customWidth="1"/>
    <col min="13584" max="13584" width="4.6640625" customWidth="1"/>
    <col min="13585" max="13586" width="6.6640625" customWidth="1"/>
    <col min="13587" max="13587" width="9.109375" customWidth="1"/>
    <col min="13825" max="13825" width="0.88671875" customWidth="1"/>
    <col min="13826" max="13826" width="6.6640625" customWidth="1"/>
    <col min="13827" max="13827" width="1.6640625" customWidth="1"/>
    <col min="13828" max="13829" width="6.6640625" customWidth="1"/>
    <col min="13830" max="13830" width="1.6640625" customWidth="1"/>
    <col min="13831" max="13832" width="6.6640625" customWidth="1"/>
    <col min="13833" max="13833" width="1.6640625" customWidth="1"/>
    <col min="13834" max="13835" width="6.6640625" customWidth="1"/>
    <col min="13836" max="13836" width="1.6640625" customWidth="1"/>
    <col min="13837" max="13837" width="6.6640625" customWidth="1"/>
    <col min="13838" max="13838" width="4.6640625" customWidth="1"/>
    <col min="13839" max="13839" width="1.6640625" customWidth="1"/>
    <col min="13840" max="13840" width="4.6640625" customWidth="1"/>
    <col min="13841" max="13842" width="6.6640625" customWidth="1"/>
    <col min="13843" max="13843" width="9.109375" customWidth="1"/>
    <col min="14081" max="14081" width="0.88671875" customWidth="1"/>
    <col min="14082" max="14082" width="6.6640625" customWidth="1"/>
    <col min="14083" max="14083" width="1.6640625" customWidth="1"/>
    <col min="14084" max="14085" width="6.6640625" customWidth="1"/>
    <col min="14086" max="14086" width="1.6640625" customWidth="1"/>
    <col min="14087" max="14088" width="6.6640625" customWidth="1"/>
    <col min="14089" max="14089" width="1.6640625" customWidth="1"/>
    <col min="14090" max="14091" width="6.6640625" customWidth="1"/>
    <col min="14092" max="14092" width="1.6640625" customWidth="1"/>
    <col min="14093" max="14093" width="6.6640625" customWidth="1"/>
    <col min="14094" max="14094" width="4.6640625" customWidth="1"/>
    <col min="14095" max="14095" width="1.6640625" customWidth="1"/>
    <col min="14096" max="14096" width="4.6640625" customWidth="1"/>
    <col min="14097" max="14098" width="6.6640625" customWidth="1"/>
    <col min="14099" max="14099" width="9.109375" customWidth="1"/>
    <col min="14337" max="14337" width="0.88671875" customWidth="1"/>
    <col min="14338" max="14338" width="6.6640625" customWidth="1"/>
    <col min="14339" max="14339" width="1.6640625" customWidth="1"/>
    <col min="14340" max="14341" width="6.6640625" customWidth="1"/>
    <col min="14342" max="14342" width="1.6640625" customWidth="1"/>
    <col min="14343" max="14344" width="6.6640625" customWidth="1"/>
    <col min="14345" max="14345" width="1.6640625" customWidth="1"/>
    <col min="14346" max="14347" width="6.6640625" customWidth="1"/>
    <col min="14348" max="14348" width="1.6640625" customWidth="1"/>
    <col min="14349" max="14349" width="6.6640625" customWidth="1"/>
    <col min="14350" max="14350" width="4.6640625" customWidth="1"/>
    <col min="14351" max="14351" width="1.6640625" customWidth="1"/>
    <col min="14352" max="14352" width="4.6640625" customWidth="1"/>
    <col min="14353" max="14354" width="6.6640625" customWidth="1"/>
    <col min="14355" max="14355" width="9.109375" customWidth="1"/>
    <col min="14593" max="14593" width="0.88671875" customWidth="1"/>
    <col min="14594" max="14594" width="6.6640625" customWidth="1"/>
    <col min="14595" max="14595" width="1.6640625" customWidth="1"/>
    <col min="14596" max="14597" width="6.6640625" customWidth="1"/>
    <col min="14598" max="14598" width="1.6640625" customWidth="1"/>
    <col min="14599" max="14600" width="6.6640625" customWidth="1"/>
    <col min="14601" max="14601" width="1.6640625" customWidth="1"/>
    <col min="14602" max="14603" width="6.6640625" customWidth="1"/>
    <col min="14604" max="14604" width="1.6640625" customWidth="1"/>
    <col min="14605" max="14605" width="6.6640625" customWidth="1"/>
    <col min="14606" max="14606" width="4.6640625" customWidth="1"/>
    <col min="14607" max="14607" width="1.6640625" customWidth="1"/>
    <col min="14608" max="14608" width="4.6640625" customWidth="1"/>
    <col min="14609" max="14610" width="6.6640625" customWidth="1"/>
    <col min="14611" max="14611" width="9.109375" customWidth="1"/>
    <col min="14849" max="14849" width="0.88671875" customWidth="1"/>
    <col min="14850" max="14850" width="6.6640625" customWidth="1"/>
    <col min="14851" max="14851" width="1.6640625" customWidth="1"/>
    <col min="14852" max="14853" width="6.6640625" customWidth="1"/>
    <col min="14854" max="14854" width="1.6640625" customWidth="1"/>
    <col min="14855" max="14856" width="6.6640625" customWidth="1"/>
    <col min="14857" max="14857" width="1.6640625" customWidth="1"/>
    <col min="14858" max="14859" width="6.6640625" customWidth="1"/>
    <col min="14860" max="14860" width="1.6640625" customWidth="1"/>
    <col min="14861" max="14861" width="6.6640625" customWidth="1"/>
    <col min="14862" max="14862" width="4.6640625" customWidth="1"/>
    <col min="14863" max="14863" width="1.6640625" customWidth="1"/>
    <col min="14864" max="14864" width="4.6640625" customWidth="1"/>
    <col min="14865" max="14866" width="6.6640625" customWidth="1"/>
    <col min="14867" max="14867" width="9.109375" customWidth="1"/>
    <col min="15105" max="15105" width="0.88671875" customWidth="1"/>
    <col min="15106" max="15106" width="6.6640625" customWidth="1"/>
    <col min="15107" max="15107" width="1.6640625" customWidth="1"/>
    <col min="15108" max="15109" width="6.6640625" customWidth="1"/>
    <col min="15110" max="15110" width="1.6640625" customWidth="1"/>
    <col min="15111" max="15112" width="6.6640625" customWidth="1"/>
    <col min="15113" max="15113" width="1.6640625" customWidth="1"/>
    <col min="15114" max="15115" width="6.6640625" customWidth="1"/>
    <col min="15116" max="15116" width="1.6640625" customWidth="1"/>
    <col min="15117" max="15117" width="6.6640625" customWidth="1"/>
    <col min="15118" max="15118" width="4.6640625" customWidth="1"/>
    <col min="15119" max="15119" width="1.6640625" customWidth="1"/>
    <col min="15120" max="15120" width="4.6640625" customWidth="1"/>
    <col min="15121" max="15122" width="6.6640625" customWidth="1"/>
    <col min="15123" max="15123" width="9.109375" customWidth="1"/>
    <col min="15361" max="15361" width="0.88671875" customWidth="1"/>
    <col min="15362" max="15362" width="6.6640625" customWidth="1"/>
    <col min="15363" max="15363" width="1.6640625" customWidth="1"/>
    <col min="15364" max="15365" width="6.6640625" customWidth="1"/>
    <col min="15366" max="15366" width="1.6640625" customWidth="1"/>
    <col min="15367" max="15368" width="6.6640625" customWidth="1"/>
    <col min="15369" max="15369" width="1.6640625" customWidth="1"/>
    <col min="15370" max="15371" width="6.6640625" customWidth="1"/>
    <col min="15372" max="15372" width="1.6640625" customWidth="1"/>
    <col min="15373" max="15373" width="6.6640625" customWidth="1"/>
    <col min="15374" max="15374" width="4.6640625" customWidth="1"/>
    <col min="15375" max="15375" width="1.6640625" customWidth="1"/>
    <col min="15376" max="15376" width="4.6640625" customWidth="1"/>
    <col min="15377" max="15378" width="6.6640625" customWidth="1"/>
    <col min="15379" max="15379" width="9.109375" customWidth="1"/>
    <col min="15617" max="15617" width="0.88671875" customWidth="1"/>
    <col min="15618" max="15618" width="6.6640625" customWidth="1"/>
    <col min="15619" max="15619" width="1.6640625" customWidth="1"/>
    <col min="15620" max="15621" width="6.6640625" customWidth="1"/>
    <col min="15622" max="15622" width="1.6640625" customWidth="1"/>
    <col min="15623" max="15624" width="6.6640625" customWidth="1"/>
    <col min="15625" max="15625" width="1.6640625" customWidth="1"/>
    <col min="15626" max="15627" width="6.6640625" customWidth="1"/>
    <col min="15628" max="15628" width="1.6640625" customWidth="1"/>
    <col min="15629" max="15629" width="6.6640625" customWidth="1"/>
    <col min="15630" max="15630" width="4.6640625" customWidth="1"/>
    <col min="15631" max="15631" width="1.6640625" customWidth="1"/>
    <col min="15632" max="15632" width="4.6640625" customWidth="1"/>
    <col min="15633" max="15634" width="6.6640625" customWidth="1"/>
    <col min="15635" max="15635" width="9.109375" customWidth="1"/>
    <col min="15873" max="15873" width="0.88671875" customWidth="1"/>
    <col min="15874" max="15874" width="6.6640625" customWidth="1"/>
    <col min="15875" max="15875" width="1.6640625" customWidth="1"/>
    <col min="15876" max="15877" width="6.6640625" customWidth="1"/>
    <col min="15878" max="15878" width="1.6640625" customWidth="1"/>
    <col min="15879" max="15880" width="6.6640625" customWidth="1"/>
    <col min="15881" max="15881" width="1.6640625" customWidth="1"/>
    <col min="15882" max="15883" width="6.6640625" customWidth="1"/>
    <col min="15884" max="15884" width="1.6640625" customWidth="1"/>
    <col min="15885" max="15885" width="6.6640625" customWidth="1"/>
    <col min="15886" max="15886" width="4.6640625" customWidth="1"/>
    <col min="15887" max="15887" width="1.6640625" customWidth="1"/>
    <col min="15888" max="15888" width="4.6640625" customWidth="1"/>
    <col min="15889" max="15890" width="6.6640625" customWidth="1"/>
    <col min="15891" max="15891" width="9.109375" customWidth="1"/>
    <col min="16129" max="16129" width="0.88671875" customWidth="1"/>
    <col min="16130" max="16130" width="6.6640625" customWidth="1"/>
    <col min="16131" max="16131" width="1.6640625" customWidth="1"/>
    <col min="16132" max="16133" width="6.6640625" customWidth="1"/>
    <col min="16134" max="16134" width="1.6640625" customWidth="1"/>
    <col min="16135" max="16136" width="6.6640625" customWidth="1"/>
    <col min="16137" max="16137" width="1.6640625" customWidth="1"/>
    <col min="16138" max="16139" width="6.6640625" customWidth="1"/>
    <col min="16140" max="16140" width="1.6640625" customWidth="1"/>
    <col min="16141" max="16141" width="6.6640625" customWidth="1"/>
    <col min="16142" max="16142" width="4.6640625" customWidth="1"/>
    <col min="16143" max="16143" width="1.6640625" customWidth="1"/>
    <col min="16144" max="16144" width="4.6640625" customWidth="1"/>
    <col min="16145" max="16146" width="6.6640625" customWidth="1"/>
    <col min="16147" max="16147" width="9.109375" customWidth="1"/>
  </cols>
  <sheetData>
    <row r="1" spans="1:19" ht="23.4" x14ac:dyDescent="0.45">
      <c r="D1" s="179" t="s">
        <v>47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9" ht="16.2" thickBot="1" x14ac:dyDescent="0.35"/>
    <row r="3" spans="1:19" s="8" customFormat="1" ht="25.05" customHeight="1" x14ac:dyDescent="0.3">
      <c r="A3" s="77"/>
      <c r="B3" s="77"/>
      <c r="C3" s="77"/>
      <c r="D3" s="78"/>
      <c r="E3" s="78"/>
      <c r="F3" s="180" t="s">
        <v>0</v>
      </c>
      <c r="G3" s="145"/>
      <c r="H3" s="145"/>
      <c r="I3" s="145"/>
      <c r="J3" s="181"/>
      <c r="K3" s="78"/>
      <c r="L3" s="78"/>
      <c r="M3" s="180" t="s">
        <v>1</v>
      </c>
      <c r="N3" s="145"/>
      <c r="O3" s="145"/>
      <c r="P3" s="181"/>
      <c r="Q3" s="78"/>
      <c r="R3" s="78"/>
      <c r="S3" s="81"/>
    </row>
    <row r="4" spans="1:19" s="8" customFormat="1" ht="25.05" customHeight="1" x14ac:dyDescent="0.3">
      <c r="A4" s="77"/>
      <c r="B4" s="77"/>
      <c r="C4" s="77"/>
      <c r="D4" s="78"/>
      <c r="E4" s="78"/>
      <c r="F4" s="171">
        <v>1</v>
      </c>
      <c r="G4" s="172"/>
      <c r="H4" s="173" t="s">
        <v>64</v>
      </c>
      <c r="I4" s="173"/>
      <c r="J4" s="174"/>
      <c r="K4" s="78"/>
      <c r="L4" s="78"/>
      <c r="M4" s="171" t="s">
        <v>2</v>
      </c>
      <c r="N4" s="172"/>
      <c r="O4" s="172"/>
      <c r="P4" s="82">
        <v>2</v>
      </c>
      <c r="Q4" s="78"/>
      <c r="R4" s="78"/>
      <c r="S4" s="81"/>
    </row>
    <row r="5" spans="1:19" s="8" customFormat="1" ht="25.05" customHeight="1" x14ac:dyDescent="0.3">
      <c r="A5" s="77"/>
      <c r="B5" s="77"/>
      <c r="C5" s="77"/>
      <c r="D5" s="78"/>
      <c r="E5" s="78"/>
      <c r="F5" s="171">
        <v>2</v>
      </c>
      <c r="G5" s="172"/>
      <c r="H5" s="173" t="s">
        <v>68</v>
      </c>
      <c r="I5" s="173"/>
      <c r="J5" s="174"/>
      <c r="K5" s="78"/>
      <c r="L5" s="78"/>
      <c r="M5" s="171" t="s">
        <v>3</v>
      </c>
      <c r="N5" s="172"/>
      <c r="O5" s="172"/>
      <c r="P5" s="82"/>
      <c r="Q5" s="78"/>
      <c r="R5" s="78"/>
      <c r="S5" s="81"/>
    </row>
    <row r="6" spans="1:19" s="8" customFormat="1" ht="25.05" customHeight="1" thickBot="1" x14ac:dyDescent="0.35">
      <c r="A6" s="77"/>
      <c r="B6" s="77"/>
      <c r="C6" s="77"/>
      <c r="D6" s="78"/>
      <c r="E6" s="78"/>
      <c r="F6" s="175">
        <v>3</v>
      </c>
      <c r="G6" s="176"/>
      <c r="H6" s="177" t="s">
        <v>67</v>
      </c>
      <c r="I6" s="177"/>
      <c r="J6" s="178"/>
      <c r="K6" s="78"/>
      <c r="L6" s="78"/>
      <c r="M6" s="175" t="s">
        <v>4</v>
      </c>
      <c r="N6" s="176"/>
      <c r="O6" s="176"/>
      <c r="P6" s="83">
        <v>1</v>
      </c>
      <c r="Q6" s="78"/>
      <c r="R6" s="78"/>
      <c r="S6" s="81"/>
    </row>
    <row r="7" spans="1:19" ht="25.05" customHeight="1" thickBot="1" x14ac:dyDescent="0.35">
      <c r="A7" s="84"/>
      <c r="B7" s="84"/>
      <c r="C7" s="84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6"/>
    </row>
    <row r="8" spans="1:19" s="8" customFormat="1" ht="25.05" customHeight="1" x14ac:dyDescent="0.3">
      <c r="A8" s="77"/>
      <c r="B8" s="77"/>
      <c r="C8" s="77"/>
      <c r="D8" s="78"/>
      <c r="E8" s="160" t="s">
        <v>5</v>
      </c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2"/>
      <c r="Q8" s="78"/>
      <c r="R8" s="78"/>
      <c r="S8" s="81"/>
    </row>
    <row r="9" spans="1:19" s="8" customFormat="1" ht="25.05" customHeight="1" x14ac:dyDescent="0.3">
      <c r="A9" s="77"/>
      <c r="B9" s="77"/>
      <c r="C9" s="77"/>
      <c r="D9" s="78"/>
      <c r="E9" s="87" t="s">
        <v>6</v>
      </c>
      <c r="F9" s="163" t="s">
        <v>7</v>
      </c>
      <c r="G9" s="164"/>
      <c r="H9" s="165" t="str">
        <f>H4</f>
        <v>Gy Blansko</v>
      </c>
      <c r="I9" s="166"/>
      <c r="J9" s="167"/>
      <c r="K9" s="168" t="str">
        <f>H5</f>
        <v>SŠ Znojmo</v>
      </c>
      <c r="L9" s="168"/>
      <c r="M9" s="169"/>
      <c r="N9" s="88">
        <v>4</v>
      </c>
      <c r="O9" s="89" t="s">
        <v>8</v>
      </c>
      <c r="P9" s="90">
        <v>0</v>
      </c>
      <c r="Q9" s="77"/>
      <c r="R9" s="77"/>
      <c r="S9" s="81"/>
    </row>
    <row r="10" spans="1:19" s="8" customFormat="1" ht="25.05" customHeight="1" x14ac:dyDescent="0.3">
      <c r="A10" s="77"/>
      <c r="B10" s="77"/>
      <c r="C10" s="77"/>
      <c r="D10" s="78"/>
      <c r="E10" s="87" t="s">
        <v>9</v>
      </c>
      <c r="F10" s="163" t="s">
        <v>10</v>
      </c>
      <c r="G10" s="164"/>
      <c r="H10" s="170" t="str">
        <f>H5</f>
        <v>SŠ Znojmo</v>
      </c>
      <c r="I10" s="170"/>
      <c r="J10" s="170"/>
      <c r="K10" s="168" t="str">
        <f>H6</f>
        <v>Gy Židlochovice</v>
      </c>
      <c r="L10" s="168"/>
      <c r="M10" s="169"/>
      <c r="N10" s="88">
        <v>1</v>
      </c>
      <c r="O10" s="89" t="s">
        <v>8</v>
      </c>
      <c r="P10" s="90">
        <v>4</v>
      </c>
      <c r="Q10" s="77"/>
      <c r="R10" s="77"/>
      <c r="S10" s="81"/>
    </row>
    <row r="11" spans="1:19" s="8" customFormat="1" ht="25.05" customHeight="1" thickBot="1" x14ac:dyDescent="0.35">
      <c r="A11" s="77"/>
      <c r="B11" s="77"/>
      <c r="C11" s="77"/>
      <c r="D11" s="78"/>
      <c r="E11" s="91" t="s">
        <v>11</v>
      </c>
      <c r="F11" s="151" t="s">
        <v>12</v>
      </c>
      <c r="G11" s="152"/>
      <c r="H11" s="153" t="str">
        <f>H4</f>
        <v>Gy Blansko</v>
      </c>
      <c r="I11" s="153"/>
      <c r="J11" s="153"/>
      <c r="K11" s="154" t="str">
        <f>H6</f>
        <v>Gy Židlochovice</v>
      </c>
      <c r="L11" s="154"/>
      <c r="M11" s="155"/>
      <c r="N11" s="92">
        <v>4</v>
      </c>
      <c r="O11" s="93" t="s">
        <v>8</v>
      </c>
      <c r="P11" s="94">
        <v>0</v>
      </c>
      <c r="Q11" s="77"/>
      <c r="R11" s="77"/>
      <c r="S11" s="81"/>
    </row>
    <row r="12" spans="1:19" ht="25.05" customHeight="1" thickBot="1" x14ac:dyDescent="0.35">
      <c r="A12" s="84"/>
      <c r="B12" s="84"/>
      <c r="C12" s="84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6"/>
    </row>
    <row r="13" spans="1:19" s="8" customFormat="1" ht="25.05" customHeight="1" x14ac:dyDescent="0.3">
      <c r="A13" s="77"/>
      <c r="B13" s="156" t="s">
        <v>23</v>
      </c>
      <c r="C13" s="157"/>
      <c r="D13" s="158"/>
      <c r="E13" s="159" t="str">
        <f>H4</f>
        <v>Gy Blansko</v>
      </c>
      <c r="F13" s="159"/>
      <c r="G13" s="159"/>
      <c r="H13" s="159" t="str">
        <f>H5</f>
        <v>SŠ Znojmo</v>
      </c>
      <c r="I13" s="159"/>
      <c r="J13" s="159"/>
      <c r="K13" s="159" t="str">
        <f>H6</f>
        <v>Gy Židlochovice</v>
      </c>
      <c r="L13" s="159"/>
      <c r="M13" s="159"/>
      <c r="N13" s="145" t="s">
        <v>14</v>
      </c>
      <c r="O13" s="145"/>
      <c r="P13" s="145"/>
      <c r="Q13" s="79" t="s">
        <v>15</v>
      </c>
      <c r="R13" s="80" t="s">
        <v>16</v>
      </c>
      <c r="S13" s="81"/>
    </row>
    <row r="14" spans="1:19" s="8" customFormat="1" ht="25.05" customHeight="1" x14ac:dyDescent="0.3">
      <c r="A14" s="77"/>
      <c r="B14" s="146" t="str">
        <f>H4</f>
        <v>Gy Blansko</v>
      </c>
      <c r="C14" s="147"/>
      <c r="D14" s="147"/>
      <c r="E14" s="95">
        <v>0</v>
      </c>
      <c r="F14" s="96">
        <v>0</v>
      </c>
      <c r="G14" s="97">
        <v>0</v>
      </c>
      <c r="H14" s="98">
        <f>N9</f>
        <v>4</v>
      </c>
      <c r="I14" s="99" t="s">
        <v>8</v>
      </c>
      <c r="J14" s="100">
        <f>P9</f>
        <v>0</v>
      </c>
      <c r="K14" s="98">
        <f>N11</f>
        <v>4</v>
      </c>
      <c r="L14" s="99" t="s">
        <v>8</v>
      </c>
      <c r="M14" s="100">
        <f>P11</f>
        <v>0</v>
      </c>
      <c r="N14" s="101">
        <f>H14+K14</f>
        <v>8</v>
      </c>
      <c r="O14" s="89" t="s">
        <v>8</v>
      </c>
      <c r="P14" s="102">
        <f>J14+M14</f>
        <v>0</v>
      </c>
      <c r="Q14" s="103">
        <v>4</v>
      </c>
      <c r="R14" s="104" t="s">
        <v>6</v>
      </c>
      <c r="S14" s="81"/>
    </row>
    <row r="15" spans="1:19" s="8" customFormat="1" ht="25.05" customHeight="1" x14ac:dyDescent="0.3">
      <c r="A15" s="77"/>
      <c r="B15" s="146" t="str">
        <f>H5</f>
        <v>SŠ Znojmo</v>
      </c>
      <c r="C15" s="147"/>
      <c r="D15" s="147"/>
      <c r="E15" s="98">
        <f>P9</f>
        <v>0</v>
      </c>
      <c r="F15" s="99" t="s">
        <v>8</v>
      </c>
      <c r="G15" s="100">
        <f>N9</f>
        <v>4</v>
      </c>
      <c r="H15" s="95">
        <v>0</v>
      </c>
      <c r="I15" s="96">
        <v>0</v>
      </c>
      <c r="J15" s="97">
        <v>0</v>
      </c>
      <c r="K15" s="98">
        <f>N10</f>
        <v>1</v>
      </c>
      <c r="L15" s="99" t="s">
        <v>8</v>
      </c>
      <c r="M15" s="100">
        <f>P10</f>
        <v>4</v>
      </c>
      <c r="N15" s="101">
        <f>E15+K15</f>
        <v>1</v>
      </c>
      <c r="O15" s="89" t="s">
        <v>8</v>
      </c>
      <c r="P15" s="102">
        <f>G15+M15</f>
        <v>8</v>
      </c>
      <c r="Q15" s="103">
        <v>2</v>
      </c>
      <c r="R15" s="104" t="s">
        <v>11</v>
      </c>
      <c r="S15" s="81"/>
    </row>
    <row r="16" spans="1:19" s="8" customFormat="1" ht="25.05" customHeight="1" thickBot="1" x14ac:dyDescent="0.35">
      <c r="A16" s="77"/>
      <c r="B16" s="148" t="str">
        <f>H6</f>
        <v>Gy Židlochovice</v>
      </c>
      <c r="C16" s="149"/>
      <c r="D16" s="150"/>
      <c r="E16" s="105">
        <f>P11</f>
        <v>0</v>
      </c>
      <c r="F16" s="106" t="s">
        <v>8</v>
      </c>
      <c r="G16" s="107">
        <f>N11</f>
        <v>4</v>
      </c>
      <c r="H16" s="105">
        <f>P10</f>
        <v>4</v>
      </c>
      <c r="I16" s="106" t="s">
        <v>8</v>
      </c>
      <c r="J16" s="107">
        <f>N10</f>
        <v>1</v>
      </c>
      <c r="K16" s="108">
        <v>0</v>
      </c>
      <c r="L16" s="109">
        <v>0</v>
      </c>
      <c r="M16" s="110"/>
      <c r="N16" s="111">
        <f>E16+H16</f>
        <v>4</v>
      </c>
      <c r="O16" s="93" t="s">
        <v>8</v>
      </c>
      <c r="P16" s="112">
        <f>G16+J16</f>
        <v>5</v>
      </c>
      <c r="Q16" s="113">
        <v>3</v>
      </c>
      <c r="R16" s="114" t="s">
        <v>9</v>
      </c>
      <c r="S16" s="81"/>
    </row>
    <row r="18" spans="2:18" x14ac:dyDescent="0.3"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</row>
    <row r="19" spans="2:18" x14ac:dyDescent="0.3">
      <c r="B19" s="76"/>
      <c r="C19" s="76"/>
      <c r="D19" s="5"/>
      <c r="E19" s="143"/>
      <c r="F19" s="143"/>
      <c r="G19" s="143"/>
      <c r="J19" s="143"/>
      <c r="K19" s="143"/>
      <c r="L19" s="143"/>
    </row>
    <row r="20" spans="2:18" x14ac:dyDescent="0.3">
      <c r="B20" s="76"/>
      <c r="C20" s="76"/>
      <c r="G20" s="144"/>
      <c r="H20" s="144"/>
      <c r="J20" s="144"/>
      <c r="K20" s="144"/>
    </row>
    <row r="21" spans="2:18" x14ac:dyDescent="0.3">
      <c r="B21" s="76"/>
      <c r="C21" s="76"/>
      <c r="E21" s="143"/>
      <c r="F21" s="143"/>
      <c r="G21" s="143"/>
      <c r="J21" s="143"/>
      <c r="K21" s="143"/>
      <c r="L21" s="143"/>
    </row>
    <row r="22" spans="2:18" x14ac:dyDescent="0.3">
      <c r="G22" s="144"/>
      <c r="H22" s="144"/>
      <c r="J22" s="144"/>
      <c r="K22" s="144"/>
    </row>
    <row r="29" spans="2:18" hidden="1" x14ac:dyDescent="0.3"/>
    <row r="30" spans="2:18" hidden="1" x14ac:dyDescent="0.3"/>
    <row r="31" spans="2:18" hidden="1" x14ac:dyDescent="0.3"/>
    <row r="32" spans="2:18" hidden="1" x14ac:dyDescent="0.3"/>
    <row r="33" hidden="1" x14ac:dyDescent="0.3"/>
  </sheetData>
  <mergeCells count="38">
    <mergeCell ref="G20:H20"/>
    <mergeCell ref="J20:K20"/>
    <mergeCell ref="E21:G21"/>
    <mergeCell ref="J21:L21"/>
    <mergeCell ref="G22:H22"/>
    <mergeCell ref="J22:K22"/>
    <mergeCell ref="N13:P13"/>
    <mergeCell ref="B14:D14"/>
    <mergeCell ref="B15:D15"/>
    <mergeCell ref="B16:D16"/>
    <mergeCell ref="E19:G19"/>
    <mergeCell ref="J19:L19"/>
    <mergeCell ref="F11:G11"/>
    <mergeCell ref="H11:J11"/>
    <mergeCell ref="K11:M11"/>
    <mergeCell ref="B13:D13"/>
    <mergeCell ref="E13:G13"/>
    <mergeCell ref="H13:J13"/>
    <mergeCell ref="K13:M13"/>
    <mergeCell ref="E8:P8"/>
    <mergeCell ref="F9:G9"/>
    <mergeCell ref="H9:J9"/>
    <mergeCell ref="K9:M9"/>
    <mergeCell ref="F10:G10"/>
    <mergeCell ref="H10:J10"/>
    <mergeCell ref="K10:M10"/>
    <mergeCell ref="F5:G5"/>
    <mergeCell ref="H5:J5"/>
    <mergeCell ref="M5:O5"/>
    <mergeCell ref="F6:G6"/>
    <mergeCell ref="H6:J6"/>
    <mergeCell ref="M6:O6"/>
    <mergeCell ref="D1:R1"/>
    <mergeCell ref="F3:J3"/>
    <mergeCell ref="M3:P3"/>
    <mergeCell ref="F4:G4"/>
    <mergeCell ref="H4:J4"/>
    <mergeCell ref="M4:O4"/>
  </mergeCells>
  <conditionalFormatting sqref="S33">
    <cfRule type="cellIs" dxfId="1" priority="1" stopIfTrue="1" operator="equal">
      <formula>$S$28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C9BF967EB03249BFEC5477D79DA1E0" ma:contentTypeVersion="16" ma:contentTypeDescription="Vytvoří nový dokument" ma:contentTypeScope="" ma:versionID="a8e6e82f94f052947a867cabfb6b1bd1">
  <xsd:schema xmlns:xsd="http://www.w3.org/2001/XMLSchema" xmlns:xs="http://www.w3.org/2001/XMLSchema" xmlns:p="http://schemas.microsoft.com/office/2006/metadata/properties" xmlns:ns3="5b2c433e-8e15-4f53-b3c6-acbaefca2c97" xmlns:ns4="008da13f-5502-486c-90ff-04a6403eccd5" targetNamespace="http://schemas.microsoft.com/office/2006/metadata/properties" ma:root="true" ma:fieldsID="e1e238010bc3dd682d965f2be384f2ef" ns3:_="" ns4:_="">
    <xsd:import namespace="5b2c433e-8e15-4f53-b3c6-acbaefca2c97"/>
    <xsd:import namespace="008da13f-5502-486c-90ff-04a6403ecc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c433e-8e15-4f53-b3c6-acbaefca2c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da13f-5502-486c-90ff-04a6403eccd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b2c433e-8e15-4f53-b3c6-acbaefca2c97" xsi:nil="true"/>
  </documentManagement>
</p:properties>
</file>

<file path=customXml/itemProps1.xml><?xml version="1.0" encoding="utf-8"?>
<ds:datastoreItem xmlns:ds="http://schemas.openxmlformats.org/officeDocument/2006/customXml" ds:itemID="{657D9FE6-9CEE-48D4-ACBA-C9B011109D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2c433e-8e15-4f53-b3c6-acbaefca2c97"/>
    <ds:schemaRef ds:uri="008da13f-5502-486c-90ff-04a6403ecc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37A1EA-E7D0-466D-A026-1F94640D1F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5ABB6C-9475-447D-ACC1-30EF2C063CCF}">
  <ds:schemaRefs>
    <ds:schemaRef ds:uri="http://schemas.microsoft.com/office/2006/metadata/properties"/>
    <ds:schemaRef ds:uri="http://www.w3.org/XML/1998/namespace"/>
    <ds:schemaRef ds:uri="5b2c433e-8e15-4f53-b3c6-acbaefca2c9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08da13f-5502-486c-90ff-04a6403eccd5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III_H_A</vt:lpstr>
      <vt:lpstr>III_H_B</vt:lpstr>
      <vt:lpstr>III_D_A</vt:lpstr>
      <vt:lpstr>III_D_B</vt:lpstr>
      <vt:lpstr>IV_D</vt:lpstr>
      <vt:lpstr>IV_H_A</vt:lpstr>
      <vt:lpstr>IV_H_B</vt:lpstr>
      <vt:lpstr>V_D</vt:lpstr>
      <vt:lpstr>V_H_A</vt:lpstr>
      <vt:lpstr>V_H_B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Čechovská</dc:creator>
  <cp:lastModifiedBy>Ing. Věra Helceletová</cp:lastModifiedBy>
  <dcterms:created xsi:type="dcterms:W3CDTF">2025-11-13T09:28:36Z</dcterms:created>
  <dcterms:modified xsi:type="dcterms:W3CDTF">2025-11-19T07:20:43Z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0x0101005DC9BF967EB03249BFEC5477D79DA1E0</vt:lpwstr>
  </property>
</Properties>
</file>